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BuÇalışmaKitabı" defaultThemeVersion="124226"/>
  <mc:AlternateContent xmlns:mc="http://schemas.openxmlformats.org/markup-compatibility/2006">
    <mc:Choice Requires="x15">
      <x15ac:absPath xmlns:x15ac="http://schemas.microsoft.com/office/spreadsheetml/2010/11/ac" url="C:\Users\Halil SİNOPLUGİL\Desktop\enerji yönetimi\web\"/>
    </mc:Choice>
  </mc:AlternateContent>
  <xr:revisionPtr revIDLastSave="0" documentId="8_{57EC9C83-48E4-474B-B561-BA25B0DE9B75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2024 - 2025" sheetId="8" r:id="rId1"/>
    <sheet name="2026" sheetId="9" r:id="rId2"/>
    <sheet name="2025" sheetId="7" r:id="rId3"/>
    <sheet name="2024" sheetId="5" r:id="rId4"/>
    <sheet name="Sayfa1" sheetId="10" r:id="rId5"/>
  </sheets>
  <externalReferences>
    <externalReference r:id="rId6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C36" i="9" l="1"/>
  <c r="AE36" i="9" s="1"/>
  <c r="AB36" i="9"/>
  <c r="AA36" i="9"/>
  <c r="Z36" i="9"/>
  <c r="Y36" i="9"/>
  <c r="X36" i="9"/>
  <c r="W36" i="9"/>
  <c r="V36" i="9"/>
  <c r="U36" i="9"/>
  <c r="T36" i="9"/>
  <c r="S36" i="9"/>
  <c r="R36" i="9"/>
  <c r="Q36" i="9"/>
  <c r="P36" i="9"/>
  <c r="O36" i="9"/>
  <c r="N36" i="9"/>
  <c r="M36" i="9"/>
  <c r="L36" i="9"/>
  <c r="K36" i="9"/>
  <c r="J36" i="9"/>
  <c r="I36" i="9"/>
  <c r="H36" i="9"/>
  <c r="G36" i="9"/>
  <c r="F36" i="9"/>
  <c r="AE33" i="9"/>
  <c r="AD33" i="9"/>
  <c r="AE32" i="9"/>
  <c r="AD32" i="9"/>
  <c r="AE31" i="9"/>
  <c r="AD31" i="9"/>
  <c r="AE30" i="9"/>
  <c r="AD30" i="9"/>
  <c r="AE29" i="9"/>
  <c r="AD29" i="9"/>
  <c r="AE28" i="9"/>
  <c r="AD28" i="9"/>
  <c r="AE27" i="9"/>
  <c r="AD27" i="9"/>
  <c r="AE26" i="9"/>
  <c r="AD26" i="9"/>
  <c r="AE25" i="9"/>
  <c r="AD25" i="9"/>
  <c r="AE24" i="9"/>
  <c r="AD24" i="9"/>
  <c r="AE23" i="9"/>
  <c r="AD23" i="9"/>
  <c r="AE22" i="9"/>
  <c r="AD22" i="9"/>
  <c r="AE21" i="9"/>
  <c r="AD21" i="9"/>
  <c r="AE20" i="9"/>
  <c r="AD20" i="9"/>
  <c r="AE19" i="9"/>
  <c r="AD19" i="9"/>
  <c r="AE18" i="9"/>
  <c r="AD18" i="9"/>
  <c r="AE17" i="9"/>
  <c r="AD17" i="9"/>
  <c r="AE16" i="9"/>
  <c r="AD16" i="9"/>
  <c r="AE15" i="9"/>
  <c r="AD15" i="9"/>
  <c r="AE14" i="9"/>
  <c r="AD14" i="9"/>
  <c r="AE13" i="9"/>
  <c r="AD13" i="9"/>
  <c r="AE12" i="9"/>
  <c r="AD12" i="9"/>
  <c r="AE11" i="9"/>
  <c r="AD11" i="9"/>
  <c r="AE10" i="9"/>
  <c r="AD10" i="9"/>
  <c r="AE9" i="9"/>
  <c r="AD9" i="9"/>
  <c r="AE8" i="9"/>
  <c r="AD8" i="9"/>
  <c r="AE7" i="9"/>
  <c r="AD7" i="9"/>
  <c r="AE6" i="9"/>
  <c r="AD6" i="9"/>
  <c r="AE5" i="9"/>
  <c r="AD5" i="9"/>
  <c r="AE4" i="9"/>
  <c r="AD4" i="9"/>
  <c r="AE3" i="9"/>
  <c r="AD3" i="9"/>
  <c r="AD36" i="9" s="1"/>
  <c r="C14" i="8" l="1"/>
  <c r="AE33" i="5"/>
  <c r="AD33" i="5"/>
  <c r="G34" i="5" l="1"/>
  <c r="H34" i="5"/>
  <c r="I34" i="5"/>
  <c r="J34" i="5"/>
  <c r="K34" i="5"/>
  <c r="L34" i="5"/>
  <c r="M34" i="5"/>
  <c r="N34" i="5"/>
  <c r="O34" i="5"/>
  <c r="P34" i="5"/>
  <c r="Q34" i="5"/>
  <c r="R34" i="5"/>
  <c r="S34" i="5"/>
  <c r="T34" i="5"/>
  <c r="U34" i="5"/>
  <c r="V34" i="5"/>
  <c r="W34" i="5"/>
  <c r="X34" i="5"/>
  <c r="Y34" i="5"/>
  <c r="Z34" i="5"/>
  <c r="AA34" i="5"/>
  <c r="AB34" i="5"/>
  <c r="AC34" i="5"/>
  <c r="F34" i="5"/>
  <c r="AE4" i="5"/>
  <c r="AE5" i="5"/>
  <c r="AE6" i="5"/>
  <c r="AE7" i="5"/>
  <c r="AE8" i="5"/>
  <c r="AE9" i="5"/>
  <c r="AE10" i="5"/>
  <c r="AE11" i="5"/>
  <c r="AE12" i="5"/>
  <c r="AE13" i="5"/>
  <c r="AE14" i="5"/>
  <c r="AE15" i="5"/>
  <c r="AE16" i="5"/>
  <c r="AE17" i="5"/>
  <c r="AE18" i="5"/>
  <c r="AE19" i="5"/>
  <c r="AE20" i="5"/>
  <c r="AE21" i="5"/>
  <c r="AE22" i="5"/>
  <c r="AE23" i="5"/>
  <c r="AE24" i="5"/>
  <c r="AE25" i="5"/>
  <c r="AE26" i="5"/>
  <c r="AE27" i="5"/>
  <c r="AE28" i="5"/>
  <c r="AE29" i="5"/>
  <c r="AE30" i="5"/>
  <c r="AE31" i="5"/>
  <c r="AE32" i="5"/>
  <c r="AD4" i="5"/>
  <c r="C28" i="8" s="1"/>
  <c r="AD5" i="5"/>
  <c r="C18" i="8" s="1"/>
  <c r="AD6" i="5"/>
  <c r="C17" i="8" s="1"/>
  <c r="AD7" i="5"/>
  <c r="C11" i="8" s="1"/>
  <c r="AD8" i="5"/>
  <c r="C8" i="8" s="1"/>
  <c r="AD9" i="5"/>
  <c r="C26" i="8" s="1"/>
  <c r="AD10" i="5"/>
  <c r="C12" i="8" s="1"/>
  <c r="AD11" i="5"/>
  <c r="C32" i="8" s="1"/>
  <c r="AD12" i="5"/>
  <c r="C19" i="8" s="1"/>
  <c r="AD13" i="5"/>
  <c r="C20" i="8" s="1"/>
  <c r="AD14" i="5"/>
  <c r="C29" i="8" s="1"/>
  <c r="AD15" i="5"/>
  <c r="C30" i="8" s="1"/>
  <c r="AD16" i="5"/>
  <c r="C4" i="8" s="1"/>
  <c r="AD17" i="5"/>
  <c r="C31" i="8" s="1"/>
  <c r="AD18" i="5"/>
  <c r="C33" i="8" s="1"/>
  <c r="AD19" i="5"/>
  <c r="C15" i="8" s="1"/>
  <c r="AD20" i="5"/>
  <c r="C23" i="8" s="1"/>
  <c r="AD21" i="5"/>
  <c r="C9" i="8" s="1"/>
  <c r="AD22" i="5"/>
  <c r="C25" i="8" s="1"/>
  <c r="AD23" i="5"/>
  <c r="C21" i="8" s="1"/>
  <c r="AD24" i="5"/>
  <c r="C16" i="8" s="1"/>
  <c r="AD25" i="5"/>
  <c r="C22" i="8" s="1"/>
  <c r="AD26" i="5"/>
  <c r="C13" i="8" s="1"/>
  <c r="AD27" i="5"/>
  <c r="C27" i="8" s="1"/>
  <c r="AD28" i="5"/>
  <c r="C5" i="8" s="1"/>
  <c r="AD29" i="5"/>
  <c r="C24" i="8" s="1"/>
  <c r="AD30" i="5"/>
  <c r="C3" i="8" s="1"/>
  <c r="AD31" i="5"/>
  <c r="C6" i="8" s="1"/>
  <c r="AD32" i="5"/>
  <c r="C10" i="8" s="1"/>
  <c r="AE3" i="5"/>
  <c r="AD3" i="5"/>
  <c r="C7" i="8" s="1"/>
  <c r="AE34" i="5" l="1"/>
  <c r="AD34" i="5"/>
  <c r="AA4" i="7" l="1"/>
  <c r="Z4" i="7"/>
  <c r="D32" i="8" l="1"/>
  <c r="F32" i="8" s="1"/>
  <c r="A28" i="8"/>
  <c r="A18" i="8"/>
  <c r="A17" i="8"/>
  <c r="A11" i="8"/>
  <c r="A8" i="8"/>
  <c r="A26" i="8"/>
  <c r="A12" i="8"/>
  <c r="A32" i="8"/>
  <c r="A19" i="8"/>
  <c r="A20" i="8"/>
  <c r="A29" i="8"/>
  <c r="A30" i="8"/>
  <c r="A4" i="8"/>
  <c r="A31" i="8"/>
  <c r="A33" i="8"/>
  <c r="A15" i="8"/>
  <c r="A23" i="8"/>
  <c r="A9" i="8"/>
  <c r="A25" i="8"/>
  <c r="A21" i="8"/>
  <c r="A16" i="8"/>
  <c r="A22" i="8"/>
  <c r="A13" i="8"/>
  <c r="A27" i="8"/>
  <c r="A5" i="8"/>
  <c r="A24" i="8"/>
  <c r="A3" i="8"/>
  <c r="A6" i="8"/>
  <c r="A10" i="8"/>
  <c r="A14" i="8"/>
  <c r="B34" i="8"/>
  <c r="B35" i="8"/>
  <c r="A7" i="8"/>
  <c r="AE4" i="7"/>
  <c r="AE5" i="7"/>
  <c r="AE6" i="7"/>
  <c r="AE7" i="7"/>
  <c r="AE8" i="7"/>
  <c r="AE9" i="7"/>
  <c r="AE10" i="7"/>
  <c r="AE11" i="7"/>
  <c r="AE12" i="7"/>
  <c r="AE13" i="7"/>
  <c r="AE14" i="7"/>
  <c r="AE15" i="7"/>
  <c r="AE16" i="7"/>
  <c r="AE17" i="7"/>
  <c r="AE18" i="7"/>
  <c r="AE19" i="7"/>
  <c r="AE20" i="7"/>
  <c r="AE21" i="7"/>
  <c r="AE22" i="7"/>
  <c r="AE23" i="7"/>
  <c r="AE24" i="7"/>
  <c r="AE25" i="7"/>
  <c r="AE26" i="7"/>
  <c r="AE27" i="7"/>
  <c r="AE28" i="7"/>
  <c r="AE29" i="7"/>
  <c r="AE30" i="7"/>
  <c r="AE31" i="7"/>
  <c r="AE32" i="7"/>
  <c r="AE33" i="7"/>
  <c r="AD4" i="7"/>
  <c r="D28" i="8" s="1"/>
  <c r="F28" i="8" s="1"/>
  <c r="AD5" i="7"/>
  <c r="D18" i="8" s="1"/>
  <c r="F18" i="8" s="1"/>
  <c r="AD6" i="7"/>
  <c r="D17" i="8" s="1"/>
  <c r="F17" i="8" s="1"/>
  <c r="AD7" i="7"/>
  <c r="D11" i="8" s="1"/>
  <c r="F11" i="8" s="1"/>
  <c r="AD8" i="7"/>
  <c r="D8" i="8" s="1"/>
  <c r="F8" i="8" s="1"/>
  <c r="AD9" i="7"/>
  <c r="D26" i="8" s="1"/>
  <c r="F26" i="8" s="1"/>
  <c r="AD10" i="7"/>
  <c r="D12" i="8" s="1"/>
  <c r="F12" i="8" s="1"/>
  <c r="AD11" i="7"/>
  <c r="AD12" i="7"/>
  <c r="D19" i="8" s="1"/>
  <c r="F19" i="8" s="1"/>
  <c r="AD13" i="7"/>
  <c r="D20" i="8" s="1"/>
  <c r="F20" i="8" s="1"/>
  <c r="AD14" i="7"/>
  <c r="D29" i="8" s="1"/>
  <c r="F29" i="8" s="1"/>
  <c r="AD15" i="7"/>
  <c r="D30" i="8" s="1"/>
  <c r="F30" i="8" s="1"/>
  <c r="AD16" i="7"/>
  <c r="AD17" i="7"/>
  <c r="D31" i="8" s="1"/>
  <c r="F31" i="8" s="1"/>
  <c r="AD18" i="7"/>
  <c r="D33" i="8" s="1"/>
  <c r="F33" i="8" s="1"/>
  <c r="AD19" i="7"/>
  <c r="D15" i="8" s="1"/>
  <c r="F15" i="8" s="1"/>
  <c r="AD20" i="7"/>
  <c r="D23" i="8" s="1"/>
  <c r="F23" i="8" s="1"/>
  <c r="AD21" i="7"/>
  <c r="D9" i="8" s="1"/>
  <c r="F9" i="8" s="1"/>
  <c r="AD22" i="7"/>
  <c r="D25" i="8" s="1"/>
  <c r="F25" i="8" s="1"/>
  <c r="AD23" i="7"/>
  <c r="D21" i="8" s="1"/>
  <c r="F21" i="8" s="1"/>
  <c r="AD24" i="7"/>
  <c r="D16" i="8" s="1"/>
  <c r="F16" i="8" s="1"/>
  <c r="AD25" i="7"/>
  <c r="D22" i="8" s="1"/>
  <c r="F22" i="8" s="1"/>
  <c r="AD26" i="7"/>
  <c r="D13" i="8" s="1"/>
  <c r="F13" i="8" s="1"/>
  <c r="AD27" i="7"/>
  <c r="D27" i="8" s="1"/>
  <c r="F27" i="8" s="1"/>
  <c r="AD28" i="7"/>
  <c r="D5" i="8" s="1"/>
  <c r="F5" i="8" s="1"/>
  <c r="AD29" i="7"/>
  <c r="D24" i="8" s="1"/>
  <c r="F24" i="8" s="1"/>
  <c r="AD30" i="7"/>
  <c r="D3" i="8" s="1"/>
  <c r="F3" i="8" s="1"/>
  <c r="AD31" i="7"/>
  <c r="D6" i="8" s="1"/>
  <c r="F6" i="8" s="1"/>
  <c r="AD32" i="7"/>
  <c r="D10" i="8" s="1"/>
  <c r="F10" i="8" s="1"/>
  <c r="AD33" i="7"/>
  <c r="D14" i="8" s="1"/>
  <c r="F14" i="8" s="1"/>
  <c r="AE3" i="7"/>
  <c r="AD3" i="7"/>
  <c r="D4" i="8" l="1"/>
  <c r="F4" i="8" s="1"/>
  <c r="D7" i="8"/>
  <c r="F7" i="8" s="1"/>
  <c r="AG3" i="7"/>
  <c r="AD34" i="7"/>
  <c r="R34" i="7"/>
  <c r="S34" i="7"/>
  <c r="T34" i="7"/>
  <c r="U34" i="7"/>
  <c r="G34" i="7" l="1"/>
  <c r="H34" i="7"/>
  <c r="I34" i="7"/>
  <c r="J34" i="7"/>
  <c r="K34" i="7"/>
  <c r="L34" i="7"/>
  <c r="M34" i="7"/>
  <c r="N34" i="7"/>
  <c r="O34" i="7"/>
  <c r="P34" i="7"/>
  <c r="Q34" i="7"/>
  <c r="V34" i="7"/>
  <c r="W34" i="7"/>
  <c r="X34" i="7"/>
  <c r="Y34" i="7"/>
  <c r="Z34" i="7"/>
  <c r="AA34" i="7"/>
  <c r="AB34" i="7"/>
  <c r="AC34" i="7"/>
  <c r="F34" i="7"/>
  <c r="AE34" i="7" l="1"/>
  <c r="I38" i="7"/>
  <c r="I37" i="5"/>
  <c r="H38" i="7"/>
  <c r="H37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Halil SİNOPLUGİL</author>
  </authors>
  <commentList>
    <comment ref="E25" authorId="0" shapeId="0" xr:uid="{D6EE0519-BCB7-4FD1-BB60-732303688575}">
      <text>
        <r>
          <rPr>
            <b/>
            <sz val="9"/>
            <color indexed="81"/>
            <rFont val="Tahoma"/>
            <family val="2"/>
            <charset val="162"/>
          </rPr>
          <t>Halil SİNOPLUGİL:</t>
        </r>
        <r>
          <rPr>
            <sz val="9"/>
            <color indexed="81"/>
            <rFont val="Tahoma"/>
            <family val="2"/>
            <charset val="162"/>
          </rPr>
          <t xml:space="preserve">
Mart faturasında 51. sayfada sözleşme hesabı 810004742697 olarak görünüyor. Adres: DiNKçiLER MAH. soMA cAD. FEN EDEB|YAT FAK.1 No:3/1/KAZAN</t>
        </r>
      </text>
    </comment>
  </commentList>
</comments>
</file>

<file path=xl/sharedStrings.xml><?xml version="1.0" encoding="utf-8"?>
<sst xmlns="http://schemas.openxmlformats.org/spreadsheetml/2006/main" count="419" uniqueCount="127">
  <si>
    <t xml:space="preserve">KURUM ADI </t>
  </si>
  <si>
    <t>ABONE NO</t>
  </si>
  <si>
    <t>SÖZLEŞME HESABI</t>
  </si>
  <si>
    <t>KÜTÜPHANE VE DOKÜMANTASYON  DAİRE BAŞKANLIĞI</t>
  </si>
  <si>
    <t>REKTÖRLÜĞÜ REKTÖRLÜK BİNASI</t>
  </si>
  <si>
    <t>REKTÖRLÜĞÜ ÇAY OCAĞI</t>
  </si>
  <si>
    <t>GÜZEL SANATLAR FAKÜLTESİ</t>
  </si>
  <si>
    <t>BALIKESİR MESLEK YÜKSEK OKULU MÜDÜRLÜĞÜ (MYO)</t>
  </si>
  <si>
    <t>MÜHENDİSLİK FAKÜLTESİ NO:15/D KAZAN</t>
  </si>
  <si>
    <t>MÜHENDİSLİK FAKÜLTESİ EK BİNA</t>
  </si>
  <si>
    <t>MÜHENDİSLİK FAKÜLTESİ MİMARLIK MÜHENDİSLİK</t>
  </si>
  <si>
    <t>VETERİNER FAKÜLTESİ</t>
  </si>
  <si>
    <t>NECATİBEY EĞİTİM FAKÜLTESi(ANA BİNA NO:20/2 KAZAN)</t>
  </si>
  <si>
    <t>TURİZM FAKÜLTESİ</t>
  </si>
  <si>
    <t>TURİZM FAKÜLTESİ İŞLETMECİLİK MYO</t>
  </si>
  <si>
    <t>FEN EDEBİYAT FAKÜLTESİ (NO:27/D1)</t>
  </si>
  <si>
    <t>FEN EDEBİYAT FAKÜLTESİ (NO:32/D5)</t>
  </si>
  <si>
    <t>İKTİSADİ VE İDARİ BİLİMLER FAKÜLTESİ DEKANLIĞI</t>
  </si>
  <si>
    <t>FEN BİLİMLERİ DİĞER MERKEZLER LABORATUVAR</t>
  </si>
  <si>
    <t>SAĞLIK KÜLTÜR VE SPOR DAİRE BAŞKANLIĞI (YEMEKHANE1)</t>
  </si>
  <si>
    <t>SAĞLIK KÜLTÜR VE SPOR DAİRE BAŞKANLIĞI (FEN EDEBİYAT FAK.NO:8/3 KAZAN)</t>
  </si>
  <si>
    <t>SAĞLIK KÜLTÜR VE SPOR DAİRE BAŞKANLIĞI (SPOR SALONU NO:10/D1)</t>
  </si>
  <si>
    <t>İLAHİYAT FAKÜLTESİ NO:8/2/KAZAN</t>
  </si>
  <si>
    <t>SAĞLIK KÜLTÜR VE SPOR DAİRE BAŞKANLIĞI (NO:9 KAZAN)</t>
  </si>
  <si>
    <t>SAĞLIK KÜLTÜR VE SPOR DAİRE BAŞKANLIĞI AÇIK SPOR TESİSLERİ (NO:17 KAZAN)</t>
  </si>
  <si>
    <t>KEPSUT MYO 3048114</t>
  </si>
  <si>
    <t>BİGADİÇ JEOTERMAL</t>
  </si>
  <si>
    <t>TIP FAKÜLTESİ MORFOLOJİ BİNASI</t>
  </si>
  <si>
    <t>NECATİBEY EĞİTİM FAKÜLTESi(ANA BİNA NO:20/2 LABORATUVAR)</t>
  </si>
  <si>
    <t>SPOR BİLİMLERİ FAKÜLTESİ</t>
  </si>
  <si>
    <t>TOPLAM AYLIK</t>
  </si>
  <si>
    <t>2024/1</t>
  </si>
  <si>
    <t>2024/2</t>
  </si>
  <si>
    <t>2024/3</t>
  </si>
  <si>
    <t>2024/4</t>
  </si>
  <si>
    <t>2024/5</t>
  </si>
  <si>
    <t>2024/6</t>
  </si>
  <si>
    <t>2024/7</t>
  </si>
  <si>
    <t>2024/8</t>
  </si>
  <si>
    <t>2024/9</t>
  </si>
  <si>
    <t>2024/10</t>
  </si>
  <si>
    <t>2024/11</t>
  </si>
  <si>
    <t>2024/12</t>
  </si>
  <si>
    <t>2025/10</t>
  </si>
  <si>
    <t>2025/11</t>
  </si>
  <si>
    <t>2025/12</t>
  </si>
  <si>
    <t>BALIKESİR ÜNİVERSİTESİ İLAHİYAT FAKÜLTESİ NO:3DK1 KAMPÜS</t>
  </si>
  <si>
    <t>FEN EDEBİYAT FAKÜLTESİ (NO:32/D1)</t>
  </si>
  <si>
    <t>TURİZM FAKÜLTESİ İŞLETMECİLİK MYO NO:18/KANTİN2</t>
  </si>
  <si>
    <t>TL</t>
  </si>
  <si>
    <r>
      <t xml:space="preserve">BALIKESİR ÜNİVERSİTESİ SAĞLIK UYGULAMA VE ARAŞTIRMA HASTANESİ </t>
    </r>
    <r>
      <rPr>
        <sz val="11"/>
        <color rgb="FFFF0000"/>
        <rFont val="Arial"/>
        <family val="2"/>
        <charset val="162"/>
      </rPr>
      <t>(%32)</t>
    </r>
  </si>
  <si>
    <t>2025/1</t>
  </si>
  <si>
    <t>2025/2</t>
  </si>
  <si>
    <t>2025/3</t>
  </si>
  <si>
    <t>2025/4</t>
  </si>
  <si>
    <t>2025/5</t>
  </si>
  <si>
    <t>2025/6</t>
  </si>
  <si>
    <t>2025/7</t>
  </si>
  <si>
    <t>2025/8</t>
  </si>
  <si>
    <t>2025/9</t>
  </si>
  <si>
    <t>BUBFA (1-12)</t>
  </si>
  <si>
    <t>Sm³</t>
  </si>
  <si>
    <t>FEN BİLİMLERİ DİĞER MERKEZLER LABORATUVAR (Merkez Lab)</t>
  </si>
  <si>
    <t>SAĞLIK KÜLTÜR VE SPOR DAİRE BAŞKANLIĞI (NO:9 KAZAN) (Havuz)</t>
  </si>
  <si>
    <t>TURİZM FAKÜLTESİ İŞLETMECİLİK MYO 18/D2</t>
  </si>
  <si>
    <t>SAĞLIK KÜLTÜR VE SPOR DAİRE BAŞKANLIĞI (Fen Edebiyat F. NO:8/3 KAZAN) (NEF)</t>
  </si>
  <si>
    <t>Toplam</t>
  </si>
  <si>
    <t>Abonelikler</t>
  </si>
  <si>
    <t>Abone No</t>
  </si>
  <si>
    <t>Toplam sm^3</t>
  </si>
  <si>
    <t>İLAHİYAT FAKÜLTESİ NO:8/2/KAZAN (No:3/1 Kazan Fen ed. F. 1 (Dinkçiler))</t>
  </si>
  <si>
    <t>Toplam TL</t>
  </si>
  <si>
    <t xml:space="preserve">BUBFA </t>
  </si>
  <si>
    <t>REKTÖRLÜK BİNASI</t>
  </si>
  <si>
    <t>REKTÖRLÜk ÇAY OCAĞI</t>
  </si>
  <si>
    <t>MÜHENDİSLİK FAKÜLTESİ NO:15/D KAZAN (Ana Bina)</t>
  </si>
  <si>
    <t>sm^3</t>
  </si>
  <si>
    <t>Total</t>
  </si>
  <si>
    <t>2024 Total</t>
  </si>
  <si>
    <t>2025 Total</t>
  </si>
  <si>
    <t>Difference(2025-2024)</t>
  </si>
  <si>
    <t>Balikesir University Health Practice and Research Hospital (%32)</t>
  </si>
  <si>
    <t>Faculty of Arts and Sciences (No:27/D1)</t>
  </si>
  <si>
    <t>Department of Library and Documentation</t>
  </si>
  <si>
    <t>Faculty of Medicine Morphology Building</t>
  </si>
  <si>
    <t>Rectorate Building</t>
  </si>
  <si>
    <t>Faculty of Engineering Annex Building</t>
  </si>
  <si>
    <t>Department of Health Culture and Sports (Dining Hall 1)</t>
  </si>
  <si>
    <t>Balikesir University Faculty of Theology No:3DK1 Campus</t>
  </si>
  <si>
    <t>Faculty of Engineering No:15/D Boiler (Main Building)</t>
  </si>
  <si>
    <t>Faculty of Veterinary Medicine</t>
  </si>
  <si>
    <t>Department of Health Culture and Sports (No:9 Boiler) (Pool)</t>
  </si>
  <si>
    <t>Burhaniye Faculty of Applied Sciences</t>
  </si>
  <si>
    <t>Dean's Office of the Faculty of Economics and Administrative Sciences</t>
  </si>
  <si>
    <t>Faculty of Sports Sciences</t>
  </si>
  <si>
    <t>Balikesir Vocational School Directorate (VS)</t>
  </si>
  <si>
    <t>Faculty of Fine Arts</t>
  </si>
  <si>
    <t>Necatibey Faculty of Education (Main Building No:20/2 Boiler)</t>
  </si>
  <si>
    <t>Faculty of Tourism</t>
  </si>
  <si>
    <t>Department of Health Culture and Sports (Sports Hall No:10/D1)</t>
  </si>
  <si>
    <t>Faculty of Theology No:8/2/Boiler (No:3/1 Boiler Faculty of Arts and Sci. 1 (Dinkciler))</t>
  </si>
  <si>
    <t>Graduate School of Natural and Applied Sciences Other Centers Laboratory (Central Lab)</t>
  </si>
  <si>
    <t>Kepsut Vocational School 3048114</t>
  </si>
  <si>
    <t>Department of Health Culture and Sports (Faculty of Arts and Sciences No:8/3 Boiler) (NEF)</t>
  </si>
  <si>
    <t>Faculty of Engineering Architecture and Engineering</t>
  </si>
  <si>
    <t>Department of Health Culture and Sports Outdoor Sports Facilities (No:17 Boiler)</t>
  </si>
  <si>
    <t>Rectorate Tea Room</t>
  </si>
  <si>
    <t>Faculty of Tourism Business Administration VS 18/D2</t>
  </si>
  <si>
    <t>Faculty of Tourism Business Administration VS No:18/Canteen2</t>
  </si>
  <si>
    <t>Faculty of Arts and Sciences (No:32/D1)</t>
  </si>
  <si>
    <t>Necatibey Faculty of Education (Main Building No:20/2 Laboratory)</t>
  </si>
  <si>
    <t>Faculty of Arts and Sciences (No:32/D5)</t>
  </si>
  <si>
    <t>Burhaniye Uygulamalı Bilimler Fakültesi</t>
  </si>
  <si>
    <t>İMİD ÇARŞI Erdayı işhanı 4/6/DK5</t>
  </si>
  <si>
    <t>İMİD ÇARŞI 2 Erdayı işhanı 4/6/DK7</t>
  </si>
  <si>
    <t>Natural Gas 2026</t>
  </si>
  <si>
    <t>Natural Gas 2025</t>
  </si>
  <si>
    <t>Natural Gas 2024</t>
  </si>
  <si>
    <t>TOPLAM (Total)</t>
  </si>
  <si>
    <t>Faculty of Engineering No:15/D Boiler</t>
  </si>
  <si>
    <t>IMID Bazaar Erdayi Commercial Building 4/6/DK5</t>
  </si>
  <si>
    <t>IMID Bazaar 2 Erdayi Commercial Building 4/6/DK7</t>
  </si>
  <si>
    <t>Department of Health Culture and Sports (Faculty of Arts and Sciences No:8/3 Boiler)</t>
  </si>
  <si>
    <t>Department of Health Culture and Sports (Sports Hall)</t>
  </si>
  <si>
    <t>Faculty of Theology No:8/2/Boiler (No:3/1 Boiler Faculty of Arts and Sci. 1)</t>
  </si>
  <si>
    <t>Department of Health Culture and Sports Outdoor Sports Facilities</t>
  </si>
  <si>
    <t>Balikesir University Health Practice and Research Hospital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</si>
</sst>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  <charset val="162"/>
    </font>
    <font>
      <b/>
      <sz val="11"/>
      <color theme="1"/>
      <name val="Arial"/>
      <family val="2"/>
      <charset val="162"/>
    </font>
    <font>
      <sz val="11"/>
      <name val="Arial"/>
      <family val="2"/>
      <charset val="162"/>
    </font>
    <font>
      <sz val="10"/>
      <name val="Arial Tur"/>
      <charset val="162"/>
    </font>
    <font>
      <sz val="11"/>
      <color theme="1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b/>
      <sz val="11"/>
      <color rgb="FFFF0000"/>
      <name val="Calibri"/>
      <family val="2"/>
      <charset val="162"/>
      <scheme val="minor"/>
    </font>
    <font>
      <sz val="11"/>
      <color rgb="FFFF0000"/>
      <name val="Arial"/>
      <family val="2"/>
      <charset val="162"/>
    </font>
    <font>
      <b/>
      <sz val="11"/>
      <color rgb="FFFF0000"/>
      <name val="Arial"/>
      <family val="2"/>
      <charset val="162"/>
    </font>
    <font>
      <b/>
      <sz val="14"/>
      <color theme="1"/>
      <name val="Arial"/>
      <family val="2"/>
      <charset val="162"/>
    </font>
    <font>
      <b/>
      <i/>
      <sz val="11"/>
      <color theme="1"/>
      <name val="Arial"/>
      <family val="2"/>
      <charset val="162"/>
    </font>
    <font>
      <i/>
      <sz val="11"/>
      <color theme="1"/>
      <name val="Arial"/>
      <family val="2"/>
      <charset val="162"/>
    </font>
    <font>
      <sz val="8"/>
      <name val="Calibri"/>
      <family val="2"/>
      <scheme val="minor"/>
    </font>
    <font>
      <sz val="11"/>
      <color rgb="FF1F1F1F"/>
      <name val="Arial"/>
      <family val="2"/>
      <charset val="162"/>
    </font>
    <font>
      <b/>
      <sz val="9"/>
      <color indexed="81"/>
      <name val="Tahoma"/>
      <family val="2"/>
      <charset val="162"/>
    </font>
    <font>
      <sz val="9"/>
      <color indexed="81"/>
      <name val="Tahoma"/>
      <family val="2"/>
      <charset val="162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67">
    <xf numFmtId="0" fontId="0" fillId="0" borderId="0" xfId="0"/>
    <xf numFmtId="0" fontId="2" fillId="0" borderId="2" xfId="1" applyFont="1" applyBorder="1" applyAlignment="1">
      <alignment horizontal="center" vertical="center" shrinkToFit="1"/>
    </xf>
    <xf numFmtId="1" fontId="2" fillId="0" borderId="2" xfId="1" applyNumberFormat="1" applyFont="1" applyBorder="1" applyAlignment="1">
      <alignment horizontal="center" vertical="center" wrapText="1" shrinkToFit="1"/>
    </xf>
    <xf numFmtId="0" fontId="4" fillId="0" borderId="2" xfId="1" applyFont="1" applyBorder="1" applyAlignment="1">
      <alignment vertical="center"/>
    </xf>
    <xf numFmtId="1" fontId="4" fillId="0" borderId="2" xfId="1" applyNumberFormat="1" applyFont="1" applyBorder="1" applyAlignment="1">
      <alignment vertical="center"/>
    </xf>
    <xf numFmtId="1" fontId="4" fillId="0" borderId="2" xfId="2" applyNumberFormat="1" applyFont="1" applyBorder="1" applyAlignment="1">
      <alignment horizontal="left" vertical="center"/>
    </xf>
    <xf numFmtId="1" fontId="4" fillId="0" borderId="2" xfId="1" applyNumberFormat="1" applyFont="1" applyBorder="1" applyAlignment="1">
      <alignment horizontal="center" vertical="center"/>
    </xf>
    <xf numFmtId="2" fontId="6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1" fontId="6" fillId="0" borderId="2" xfId="0" applyNumberFormat="1" applyFont="1" applyBorder="1" applyAlignment="1">
      <alignment vertical="center"/>
    </xf>
    <xf numFmtId="1" fontId="6" fillId="0" borderId="2" xfId="0" applyNumberFormat="1" applyFont="1" applyBorder="1" applyAlignment="1">
      <alignment horizontal="center" vertical="center"/>
    </xf>
    <xf numFmtId="1" fontId="6" fillId="0" borderId="2" xfId="0" applyNumberFormat="1" applyFont="1" applyBorder="1" applyAlignment="1">
      <alignment horizontal="left" vertical="center"/>
    </xf>
    <xf numFmtId="1" fontId="6" fillId="0" borderId="2" xfId="2" applyNumberFormat="1" applyFont="1" applyBorder="1" applyAlignment="1">
      <alignment horizontal="left" vertical="center"/>
    </xf>
    <xf numFmtId="0" fontId="4" fillId="0" borderId="2" xfId="2" applyFont="1" applyBorder="1" applyAlignment="1">
      <alignment vertical="center"/>
    </xf>
    <xf numFmtId="1" fontId="4" fillId="0" borderId="2" xfId="2" applyNumberFormat="1" applyFont="1" applyBorder="1" applyAlignment="1">
      <alignment vertical="center"/>
    </xf>
    <xf numFmtId="1" fontId="4" fillId="0" borderId="2" xfId="2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2" fontId="6" fillId="0" borderId="0" xfId="0" applyNumberFormat="1" applyFont="1" applyAlignment="1">
      <alignment horizontal="center" vertical="center"/>
    </xf>
    <xf numFmtId="2" fontId="6" fillId="0" borderId="2" xfId="0" applyNumberFormat="1" applyFont="1" applyBorder="1" applyAlignment="1">
      <alignment vertical="center"/>
    </xf>
    <xf numFmtId="0" fontId="8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64" fontId="6" fillId="0" borderId="2" xfId="0" applyNumberFormat="1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1" fontId="0" fillId="0" borderId="2" xfId="0" applyNumberFormat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2" fontId="0" fillId="2" borderId="2" xfId="0" applyNumberForma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2" fontId="0" fillId="3" borderId="2" xfId="0" applyNumberFormat="1" applyFill="1" applyBorder="1" applyAlignment="1">
      <alignment horizontal="center" vertical="center"/>
    </xf>
    <xf numFmtId="1" fontId="0" fillId="3" borderId="2" xfId="0" applyNumberForma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49" fontId="12" fillId="0" borderId="2" xfId="0" applyNumberFormat="1" applyFont="1" applyBorder="1" applyAlignment="1">
      <alignment horizontal="center" vertical="center"/>
    </xf>
    <xf numFmtId="49" fontId="10" fillId="4" borderId="2" xfId="0" applyNumberFormat="1" applyFont="1" applyFill="1" applyBorder="1" applyAlignment="1">
      <alignment horizontal="center" vertical="center"/>
    </xf>
    <xf numFmtId="2" fontId="6" fillId="4" borderId="2" xfId="0" applyNumberFormat="1" applyFont="1" applyFill="1" applyBorder="1" applyAlignment="1">
      <alignment vertical="center"/>
    </xf>
    <xf numFmtId="164" fontId="6" fillId="4" borderId="2" xfId="0" applyNumberFormat="1" applyFont="1" applyFill="1" applyBorder="1" applyAlignment="1">
      <alignment vertical="center"/>
    </xf>
    <xf numFmtId="4" fontId="0" fillId="0" borderId="0" xfId="0" applyNumberFormat="1"/>
    <xf numFmtId="4" fontId="6" fillId="0" borderId="2" xfId="0" applyNumberFormat="1" applyFont="1" applyBorder="1" applyAlignment="1">
      <alignment horizontal="center" vertical="center"/>
    </xf>
    <xf numFmtId="4" fontId="6" fillId="0" borderId="0" xfId="0" applyNumberFormat="1" applyFont="1" applyAlignment="1">
      <alignment vertical="center"/>
    </xf>
    <xf numFmtId="4" fontId="6" fillId="4" borderId="2" xfId="0" applyNumberFormat="1" applyFont="1" applyFill="1" applyBorder="1" applyAlignment="1">
      <alignment vertical="center"/>
    </xf>
    <xf numFmtId="4" fontId="6" fillId="0" borderId="2" xfId="0" applyNumberFormat="1" applyFont="1" applyBorder="1" applyAlignment="1">
      <alignment vertical="center"/>
    </xf>
    <xf numFmtId="4" fontId="13" fillId="0" borderId="2" xfId="0" applyNumberFormat="1" applyFont="1" applyBorder="1" applyAlignment="1">
      <alignment vertical="center"/>
    </xf>
    <xf numFmtId="4" fontId="13" fillId="4" borderId="2" xfId="0" applyNumberFormat="1" applyFont="1" applyFill="1" applyBorder="1" applyAlignment="1">
      <alignment vertical="center"/>
    </xf>
    <xf numFmtId="4" fontId="4" fillId="4" borderId="2" xfId="0" applyNumberFormat="1" applyFont="1" applyFill="1" applyBorder="1" applyAlignment="1">
      <alignment vertical="center"/>
    </xf>
    <xf numFmtId="4" fontId="4" fillId="0" borderId="2" xfId="0" applyNumberFormat="1" applyFont="1" applyBorder="1" applyAlignment="1">
      <alignment horizontal="center" vertical="center"/>
    </xf>
    <xf numFmtId="4" fontId="6" fillId="4" borderId="2" xfId="0" applyNumberFormat="1" applyFont="1" applyFill="1" applyBorder="1" applyAlignment="1">
      <alignment horizontal="center" vertical="center"/>
    </xf>
    <xf numFmtId="4" fontId="13" fillId="0" borderId="2" xfId="0" applyNumberFormat="1" applyFont="1" applyBorder="1" applyAlignment="1">
      <alignment horizontal="center" vertical="center"/>
    </xf>
    <xf numFmtId="4" fontId="6" fillId="2" borderId="2" xfId="0" applyNumberFormat="1" applyFont="1" applyFill="1" applyBorder="1" applyAlignment="1">
      <alignment horizontal="center" vertical="center"/>
    </xf>
    <xf numFmtId="4" fontId="6" fillId="2" borderId="2" xfId="0" applyNumberFormat="1" applyFont="1" applyFill="1" applyBorder="1" applyAlignment="1">
      <alignment vertical="center"/>
    </xf>
    <xf numFmtId="4" fontId="4" fillId="2" borderId="2" xfId="0" applyNumberFormat="1" applyFont="1" applyFill="1" applyBorder="1" applyAlignment="1">
      <alignment vertical="center"/>
    </xf>
    <xf numFmtId="4" fontId="4" fillId="2" borderId="2" xfId="0" applyNumberFormat="1" applyFont="1" applyFill="1" applyBorder="1" applyAlignment="1">
      <alignment horizontal="center" vertical="center"/>
    </xf>
    <xf numFmtId="4" fontId="9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5" fillId="0" borderId="0" xfId="0" applyFont="1" applyAlignment="1">
      <alignment vertical="center" readingOrder="1"/>
    </xf>
    <xf numFmtId="4" fontId="9" fillId="0" borderId="2" xfId="0" applyNumberFormat="1" applyFont="1" applyBorder="1" applyAlignment="1">
      <alignment vertical="center"/>
    </xf>
    <xf numFmtId="4" fontId="9" fillId="4" borderId="2" xfId="0" applyNumberFormat="1" applyFont="1" applyFill="1" applyBorder="1" applyAlignment="1">
      <alignment vertical="center"/>
    </xf>
    <xf numFmtId="1" fontId="6" fillId="0" borderId="0" xfId="0" applyNumberFormat="1" applyFont="1" applyAlignment="1">
      <alignment horizontal="center" vertical="center"/>
    </xf>
  </cellXfs>
  <cellStyles count="3">
    <cellStyle name="Normal" xfId="0" builtinId="0"/>
    <cellStyle name="Normal 2" xfId="2" xr:uid="{00000000-0005-0000-0000-000001000000}"/>
    <cellStyle name="Normal 3" xfId="1" xr:uid="{00000000-0005-0000-0000-000002000000}"/>
  </cellStyles>
  <dxfs count="6"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İLAHİYAT FAKÜLTESİ NO:8/2/KAZAN (No:3/1 Kazan Fen ed. F. 1 (Dinkçiler)) - 2025 Doğalgaz Tüketimi (sm³)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Tüketim (sm³)</c:v>
          </c:tx>
          <c:invertIfNegative val="0"/>
          <c:cat>
            <c:strRef>
              <c:f>('[1]2025'!$F$1,'[1]2025'!$H$1,'[1]2025'!$J$1,'[1]2025'!$L$1,'[1]2025'!$N$1,'[1]2025'!$P$1,'[1]2025'!$R$1,'[1]2025'!$T$1,'[1]2025'!$V$1,'[1]2025'!$X$1,'[1]2025'!$Z$1,'[1]2025'!$AB$1)</c:f>
              <c:strCache>
                <c:ptCount val="12"/>
                <c:pt idx="0">
                  <c:v>Ocak</c:v>
                </c:pt>
                <c:pt idx="1">
                  <c:v>Şubat</c:v>
                </c:pt>
                <c:pt idx="2">
                  <c:v>Mart</c:v>
                </c:pt>
                <c:pt idx="3">
                  <c:v>Nisan</c:v>
                </c:pt>
                <c:pt idx="4">
                  <c:v>Mayıs</c:v>
                </c:pt>
                <c:pt idx="5">
                  <c:v>Haziran</c:v>
                </c:pt>
                <c:pt idx="6">
                  <c:v>Temmuz</c:v>
                </c:pt>
                <c:pt idx="7">
                  <c:v>Ağustos</c:v>
                </c:pt>
                <c:pt idx="8">
                  <c:v>Eylül</c:v>
                </c:pt>
                <c:pt idx="9">
                  <c:v>Ekim</c:v>
                </c:pt>
                <c:pt idx="10">
                  <c:v>Kasım</c:v>
                </c:pt>
                <c:pt idx="11">
                  <c:v>Aralık</c:v>
                </c:pt>
              </c:strCache>
            </c:strRef>
          </c:cat>
          <c:val>
            <c:numRef>
              <c:f>('[1]2025'!$F$25,'[1]2025'!$H$25,'[1]2025'!$J$25,'[1]2025'!$L$25,'[1]2025'!$N$25,'[1]2025'!$P$25,'[1]2025'!$R$25,'[1]2025'!$T$25,'[1]2025'!$V$25,'[1]2025'!$X$25,'[1]2025'!$Z$25,'[1]2025'!$AB$25)</c:f>
              <c:numCache>
                <c:formatCode>General</c:formatCode>
                <c:ptCount val="12"/>
                <c:pt idx="0">
                  <c:v>6660.51</c:v>
                </c:pt>
                <c:pt idx="1">
                  <c:v>5164.75</c:v>
                </c:pt>
                <c:pt idx="2">
                  <c:v>5323.97</c:v>
                </c:pt>
                <c:pt idx="3">
                  <c:v>1534.09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3A8-42F0-A49E-B0086BA5E7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0226432"/>
        <c:axId val="232746944"/>
      </c:barChart>
      <c:catAx>
        <c:axId val="19022643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32746944"/>
        <c:crosses val="autoZero"/>
        <c:auto val="1"/>
        <c:lblAlgn val="ctr"/>
        <c:lblOffset val="100"/>
        <c:noMultiLvlLbl val="0"/>
      </c:catAx>
      <c:valAx>
        <c:axId val="23274694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9022643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MÜHENDİSLİK FAKÜLTESİ EK BİNA - 2025 Doğalgaz Tüketimi (sm³)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Tüketim (sm³)</c:v>
          </c:tx>
          <c:invertIfNegative val="0"/>
          <c:cat>
            <c:numRef>
              <c:f>('2025'!$F$1,'2025'!$H$1,'2025'!$J$1,'2025'!$L$1,'2025'!$N$1,'2025'!$P$1,'2025'!$R$1,'2025'!$T$1,'2025'!$V$1,'2025'!$X$1,'2025'!$Z$1,'2025'!$AB$1)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('2025'!$F$8,'2025'!$H$8,'2025'!$J$8,'2025'!$L$8,'2025'!$N$8,'2025'!$P$8,'2025'!$R$8,'2025'!$T$8,'2025'!$V$8,'2025'!$X$8,'2025'!$Z$8,'2025'!$AB$8)</c:f>
              <c:numCache>
                <c:formatCode>0.00</c:formatCode>
                <c:ptCount val="12"/>
                <c:pt idx="0">
                  <c:v>22423.37</c:v>
                </c:pt>
                <c:pt idx="1">
                  <c:v>24087.23</c:v>
                </c:pt>
                <c:pt idx="2">
                  <c:v>10611.61</c:v>
                </c:pt>
                <c:pt idx="3">
                  <c:v>2350.38</c:v>
                </c:pt>
                <c:pt idx="9" formatCode="0.0000">
                  <c:v>15225.23</c:v>
                </c:pt>
                <c:pt idx="10" formatCode="#,##0.00">
                  <c:v>21630.98</c:v>
                </c:pt>
                <c:pt idx="11" formatCode="#,##0.00">
                  <c:v>33288.769999999997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9DF-48A1-A8E2-8461DB9B34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67127296"/>
        <c:axId val="228748096"/>
      </c:barChart>
      <c:catAx>
        <c:axId val="2671272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28748096"/>
        <c:crosses val="autoZero"/>
        <c:auto val="1"/>
        <c:lblAlgn val="ctr"/>
        <c:lblOffset val="100"/>
        <c:noMultiLvlLbl val="0"/>
      </c:catAx>
      <c:valAx>
        <c:axId val="228748096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26712729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127000</xdr:colOff>
      <xdr:row>23</xdr:row>
      <xdr:rowOff>139700</xdr:rowOff>
    </xdr:from>
    <xdr:to>
      <xdr:col>7</xdr:col>
      <xdr:colOff>698500</xdr:colOff>
      <xdr:row>32</xdr:row>
      <xdr:rowOff>139700</xdr:rowOff>
    </xdr:to>
    <xdr:graphicFrame macro="">
      <xdr:nvGraphicFramePr>
        <xdr:cNvPr id="2" name="Grafik 1" hidden="1">
          <a:extLst>
            <a:ext uri="{FF2B5EF4-FFF2-40B4-BE49-F238E27FC236}">
              <a16:creationId xmlns:a16="http://schemas.microsoft.com/office/drawing/2014/main" id="{AC3F428D-87B7-481F-8B6F-281169CAE7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127000</xdr:colOff>
      <xdr:row>6</xdr:row>
      <xdr:rowOff>139700</xdr:rowOff>
    </xdr:from>
    <xdr:to>
      <xdr:col>7</xdr:col>
      <xdr:colOff>698500</xdr:colOff>
      <xdr:row>16</xdr:row>
      <xdr:rowOff>215900</xdr:rowOff>
    </xdr:to>
    <xdr:graphicFrame macro="">
      <xdr:nvGraphicFramePr>
        <xdr:cNvPr id="5" name="Grafik 1" hidden="1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t&#252;ketim%20bilgileri/2026/Do&#287;algaz/G&#252;ncel%20DO&#286;ALGAZ%20AYLIK%20T&#220;KET&#304;MLER&#304;%202026.xlsm" TargetMode="External"/><Relationship Id="rId2" Type="http://schemas.openxmlformats.org/officeDocument/2006/relationships/externalLinkPath" Target="file:///C:\Users\Halil%20S&#304;NOPLUG&#304;L\Desktop\enerji%20y&#246;netimi\t&#252;ketim%20bilgileri\2026\Do&#287;algaz\G&#252;ncel%20DO&#286;ALGAZ%20AYLIK%20T&#220;KET&#304;MLER&#304;%202026.xlsm" TargetMode="External"/><Relationship Id="rId1" Type="http://schemas.openxmlformats.org/officeDocument/2006/relationships/externalLinkPath" Target="/Users/Halil%20S&#304;NOPLUG&#304;L/Desktop/enerji%20y&#246;netimi/t&#252;ketim%20bilgileri/2026/Do&#287;algaz/G&#252;ncel%20DO&#286;ALGAZ%20AYLIK%20T&#220;KET&#304;MLER&#304;%202026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2024"/>
      <sheetName val="2025"/>
      <sheetName val="2025 sıralama"/>
    </sheetNames>
    <sheetDataSet>
      <sheetData sheetId="0" refreshError="1"/>
      <sheetData sheetId="1">
        <row r="1">
          <cell r="F1" t="str">
            <v>Ocak</v>
          </cell>
          <cell r="H1" t="str">
            <v>Şubat</v>
          </cell>
          <cell r="J1" t="str">
            <v>Mart</v>
          </cell>
          <cell r="L1" t="str">
            <v>Nisan</v>
          </cell>
          <cell r="N1" t="str">
            <v>Mayıs</v>
          </cell>
          <cell r="P1" t="str">
            <v>Haziran</v>
          </cell>
          <cell r="R1" t="str">
            <v>Temmuz</v>
          </cell>
          <cell r="T1" t="str">
            <v>Ağustos</v>
          </cell>
          <cell r="V1" t="str">
            <v>Eylül</v>
          </cell>
          <cell r="X1" t="str">
            <v>Ekim</v>
          </cell>
          <cell r="Z1" t="str">
            <v>Kasım</v>
          </cell>
          <cell r="AB1" t="str">
            <v>Aralık</v>
          </cell>
        </row>
        <row r="25">
          <cell r="F25">
            <v>6660.51</v>
          </cell>
          <cell r="H25">
            <v>5164.75</v>
          </cell>
          <cell r="J25">
            <v>5323.97</v>
          </cell>
          <cell r="L25">
            <v>1534.09</v>
          </cell>
        </row>
      </sheetData>
      <sheetData sheetId="2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hyperlink" Target="http://kzccrmapp1.aksa.com:8000/sap(bD1UUiZjPTEwMCZpPTEmZT1NakV4T1RkZlgxOWZYMTlmTWpBeE1UazBBRkJXdmgzeEh1eXY0QnotalhzNElRJTNkJTNk)/bc/bsp/sap/crm_ui_frame/4" TargetMode="External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kzccrmapp1.aksa.com:8000/sap(bD1UUiZjPTEwMCZpPTEmZT1NakV4T1RkZlgxOWZYMTlmTWpBeE1UazBBRkJXdmgzeEh1eXY0QnotalhzNElRJTNkJTNk)/bc/bsp/sap/crm_ui_frame/4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ayfa3"/>
  <dimension ref="A1:F35"/>
  <sheetViews>
    <sheetView workbookViewId="0">
      <selection activeCell="B19" sqref="B19"/>
    </sheetView>
  </sheetViews>
  <sheetFormatPr defaultRowHeight="15" x14ac:dyDescent="0.25"/>
  <cols>
    <col min="1" max="2" width="74.85546875" bestFit="1" customWidth="1"/>
    <col min="3" max="3" width="12.28515625" customWidth="1"/>
    <col min="4" max="4" width="12.5703125" bestFit="1" customWidth="1"/>
    <col min="5" max="5" width="1.140625" customWidth="1"/>
    <col min="6" max="6" width="10.140625" bestFit="1" customWidth="1"/>
  </cols>
  <sheetData>
    <row r="1" spans="1:6" x14ac:dyDescent="0.25">
      <c r="C1" t="s">
        <v>78</v>
      </c>
      <c r="D1" t="s">
        <v>79</v>
      </c>
      <c r="F1" t="s">
        <v>80</v>
      </c>
    </row>
    <row r="2" spans="1:6" x14ac:dyDescent="0.25">
      <c r="A2" t="s">
        <v>67</v>
      </c>
      <c r="C2" t="s">
        <v>69</v>
      </c>
      <c r="D2" t="s">
        <v>69</v>
      </c>
      <c r="F2" t="s">
        <v>76</v>
      </c>
    </row>
    <row r="3" spans="1:6" x14ac:dyDescent="0.25">
      <c r="A3" t="str">
        <f>'2025'!B30</f>
        <v>BALIKESİR ÜNİVERSİTESİ SAĞLIK UYGULAMA VE ARAŞTIRMA HASTANESİ (%32)</v>
      </c>
      <c r="B3" s="63" t="s">
        <v>81</v>
      </c>
      <c r="C3" s="45">
        <f>'2024'!AD30</f>
        <v>682643.37000000011</v>
      </c>
      <c r="D3" s="45">
        <f>'2025'!AD30</f>
        <v>714588.99</v>
      </c>
      <c r="F3" s="45">
        <f>D3-C3</f>
        <v>31945.619999999879</v>
      </c>
    </row>
    <row r="4" spans="1:6" x14ac:dyDescent="0.25">
      <c r="A4" t="str">
        <f>'2025'!B16</f>
        <v>FEN EDEBİYAT FAKÜLTESİ (NO:27/D1)</v>
      </c>
      <c r="B4" s="63" t="s">
        <v>82</v>
      </c>
      <c r="C4" s="45">
        <f>'2024'!AD16</f>
        <v>218643.96999999997</v>
      </c>
      <c r="D4" s="45">
        <f>'2025'!AD16+'2025'!AD17</f>
        <v>210074.76</v>
      </c>
      <c r="F4" s="45">
        <f t="shared" ref="F4:F33" si="0">D4-C4</f>
        <v>-8569.2099999999627</v>
      </c>
    </row>
    <row r="5" spans="1:6" x14ac:dyDescent="0.25">
      <c r="A5" t="str">
        <f>'2025'!B28</f>
        <v>KÜTÜPHANE VE DOKÜMANTASYON  DAİRE BAŞKANLIĞI</v>
      </c>
      <c r="B5" s="63" t="s">
        <v>83</v>
      </c>
      <c r="C5" s="45">
        <f>'2024'!AD28</f>
        <v>103452.87999999999</v>
      </c>
      <c r="D5" s="45">
        <f>'2025'!AD28</f>
        <v>147118.24</v>
      </c>
      <c r="F5" s="45">
        <f t="shared" si="0"/>
        <v>43665.36</v>
      </c>
    </row>
    <row r="6" spans="1:6" x14ac:dyDescent="0.25">
      <c r="A6" t="str">
        <f>'2025'!B31</f>
        <v>TIP FAKÜLTESİ MORFOLOJİ BİNASI</v>
      </c>
      <c r="B6" s="63" t="s">
        <v>84</v>
      </c>
      <c r="C6" s="45">
        <f>'2024'!AD31</f>
        <v>104996.68</v>
      </c>
      <c r="D6" s="45">
        <f>'2025'!AD31</f>
        <v>138620.39000000001</v>
      </c>
      <c r="F6" s="45">
        <f t="shared" si="0"/>
        <v>33623.710000000021</v>
      </c>
    </row>
    <row r="7" spans="1:6" x14ac:dyDescent="0.25">
      <c r="A7" t="str">
        <f>'2025'!B3</f>
        <v>REKTÖRLÜK BİNASI</v>
      </c>
      <c r="B7" s="63" t="s">
        <v>85</v>
      </c>
      <c r="C7" s="45">
        <f>'2024'!AD3+'2024'!AD4</f>
        <v>123773.02999999998</v>
      </c>
      <c r="D7" s="45">
        <f>'2025'!AD3</f>
        <v>130294.45</v>
      </c>
      <c r="F7" s="45">
        <f t="shared" si="0"/>
        <v>6521.4200000000128</v>
      </c>
    </row>
    <row r="8" spans="1:6" x14ac:dyDescent="0.25">
      <c r="A8" t="str">
        <f>'2025'!B8</f>
        <v>MÜHENDİSLİK FAKÜLTESİ EK BİNA</v>
      </c>
      <c r="B8" s="63" t="s">
        <v>86</v>
      </c>
      <c r="C8" s="45">
        <f>'2024'!AD8</f>
        <v>92950.66</v>
      </c>
      <c r="D8" s="45">
        <f>'2025'!AD8</f>
        <v>129617.56999999999</v>
      </c>
      <c r="F8" s="45">
        <f t="shared" si="0"/>
        <v>36666.909999999989</v>
      </c>
    </row>
    <row r="9" spans="1:6" x14ac:dyDescent="0.25">
      <c r="A9" t="str">
        <f>'2025'!B21</f>
        <v>SAĞLIK KÜLTÜR VE SPOR DAİRE BAŞKANLIĞI (YEMEKHANE1)</v>
      </c>
      <c r="B9" s="63" t="s">
        <v>87</v>
      </c>
      <c r="C9" s="45">
        <f>'2024'!AD21</f>
        <v>98902.080000000002</v>
      </c>
      <c r="D9" s="45">
        <f>'2025'!AD21</f>
        <v>99521.32</v>
      </c>
      <c r="F9" s="45">
        <f t="shared" si="0"/>
        <v>619.24000000000524</v>
      </c>
    </row>
    <row r="10" spans="1:6" x14ac:dyDescent="0.25">
      <c r="A10" t="str">
        <f>'2025'!B32</f>
        <v>BALIKESİR ÜNİVERSİTESİ İLAHİYAT FAKÜLTESİ NO:3DK1 KAMPÜS</v>
      </c>
      <c r="B10" s="63" t="s">
        <v>88</v>
      </c>
      <c r="C10" s="45">
        <f>'2024'!AD32</f>
        <v>80078.240000000005</v>
      </c>
      <c r="D10" s="45">
        <f>'2025'!AD32</f>
        <v>94845.78</v>
      </c>
      <c r="F10" s="45">
        <f t="shared" si="0"/>
        <v>14767.539999999994</v>
      </c>
    </row>
    <row r="11" spans="1:6" x14ac:dyDescent="0.25">
      <c r="A11" t="str">
        <f>'2025'!B7</f>
        <v>MÜHENDİSLİK FAKÜLTESİ NO:15/D KAZAN (Ana Bina)</v>
      </c>
      <c r="B11" s="63" t="s">
        <v>89</v>
      </c>
      <c r="C11" s="45">
        <f>'2024'!AD7</f>
        <v>117827.9</v>
      </c>
      <c r="D11" s="45">
        <f>'2025'!AD7</f>
        <v>84635.37999999999</v>
      </c>
      <c r="F11" s="45">
        <f t="shared" si="0"/>
        <v>-33192.520000000004</v>
      </c>
    </row>
    <row r="12" spans="1:6" x14ac:dyDescent="0.25">
      <c r="A12" t="str">
        <f>'2025'!B10</f>
        <v>VETERİNER FAKÜLTESİ</v>
      </c>
      <c r="B12" s="63" t="s">
        <v>90</v>
      </c>
      <c r="C12" s="45">
        <f>'2024'!AD10</f>
        <v>58675.37999999999</v>
      </c>
      <c r="D12" s="45">
        <f>'2025'!AD10</f>
        <v>93093.36</v>
      </c>
      <c r="F12" s="45">
        <f t="shared" si="0"/>
        <v>34417.98000000001</v>
      </c>
    </row>
    <row r="13" spans="1:6" x14ac:dyDescent="0.25">
      <c r="A13" t="str">
        <f>'2025'!B26</f>
        <v>SAĞLIK KÜLTÜR VE SPOR DAİRE BAŞKANLIĞI (NO:9 KAZAN) (Havuz)</v>
      </c>
      <c r="B13" s="63" t="s">
        <v>91</v>
      </c>
      <c r="C13" s="45">
        <f>'2024'!AD26</f>
        <v>49488.459999999992</v>
      </c>
      <c r="D13" s="45">
        <f>'2025'!AD26</f>
        <v>86220.82</v>
      </c>
      <c r="F13" s="45">
        <f t="shared" si="0"/>
        <v>36732.360000000015</v>
      </c>
    </row>
    <row r="14" spans="1:6" x14ac:dyDescent="0.25">
      <c r="A14" t="str">
        <f>'2025'!B33</f>
        <v xml:space="preserve">BUBFA </v>
      </c>
      <c r="B14" s="63" t="s">
        <v>92</v>
      </c>
      <c r="C14" s="45">
        <f>'2024'!AD33</f>
        <v>69271.88</v>
      </c>
      <c r="D14" s="45">
        <f>'2025'!AD33</f>
        <v>71348.239999999991</v>
      </c>
      <c r="F14" s="45">
        <f t="shared" si="0"/>
        <v>2076.359999999986</v>
      </c>
    </row>
    <row r="15" spans="1:6" x14ac:dyDescent="0.25">
      <c r="A15" t="str">
        <f>'2025'!B19</f>
        <v>İKTİSADİ VE İDARİ BİLİMLER FAKÜLTESİ DEKANLIĞI</v>
      </c>
      <c r="B15" s="63" t="s">
        <v>93</v>
      </c>
      <c r="C15" s="45">
        <f>'2024'!AD19</f>
        <v>74708.430000000008</v>
      </c>
      <c r="D15" s="45">
        <f>'2025'!AD19</f>
        <v>88722.93</v>
      </c>
      <c r="F15" s="45">
        <f t="shared" si="0"/>
        <v>14014.499999999985</v>
      </c>
    </row>
    <row r="16" spans="1:6" x14ac:dyDescent="0.25">
      <c r="A16" t="str">
        <f>'2025'!B24</f>
        <v>SPOR BİLİMLERİ FAKÜLTESİ</v>
      </c>
      <c r="B16" s="63" t="s">
        <v>94</v>
      </c>
      <c r="C16" s="45">
        <f>'2024'!AD24</f>
        <v>54224.850000000006</v>
      </c>
      <c r="D16" s="45">
        <f>'2025'!AD24</f>
        <v>66718.12</v>
      </c>
      <c r="F16" s="45">
        <f t="shared" si="0"/>
        <v>12493.26999999999</v>
      </c>
    </row>
    <row r="17" spans="1:6" x14ac:dyDescent="0.25">
      <c r="A17" t="str">
        <f>'2025'!B6</f>
        <v>BALIKESİR MESLEK YÜKSEK OKULU MÜDÜRLÜĞÜ (MYO)</v>
      </c>
      <c r="B17" s="63" t="s">
        <v>95</v>
      </c>
      <c r="C17" s="45">
        <f>'2024'!AD6</f>
        <v>51861.72</v>
      </c>
      <c r="D17" s="45">
        <f>'2025'!AD6</f>
        <v>64766.850000000006</v>
      </c>
      <c r="F17" s="45">
        <f t="shared" si="0"/>
        <v>12905.130000000005</v>
      </c>
    </row>
    <row r="18" spans="1:6" x14ac:dyDescent="0.25">
      <c r="A18" t="str">
        <f>'2025'!B5</f>
        <v>GÜZEL SANATLAR FAKÜLTESİ</v>
      </c>
      <c r="B18" s="63" t="s">
        <v>96</v>
      </c>
      <c r="C18" s="45">
        <f>'2024'!AD5</f>
        <v>52687.630000000005</v>
      </c>
      <c r="D18" s="45">
        <f>'2025'!AD5</f>
        <v>67514</v>
      </c>
      <c r="F18" s="45">
        <f t="shared" si="0"/>
        <v>14826.369999999995</v>
      </c>
    </row>
    <row r="19" spans="1:6" x14ac:dyDescent="0.25">
      <c r="A19" t="str">
        <f>'2025'!B12</f>
        <v>NECATİBEY EĞİTİM FAKÜLTESi(ANA BİNA NO:20/2 KAZAN)</v>
      </c>
      <c r="B19" s="63" t="s">
        <v>97</v>
      </c>
      <c r="C19" s="45">
        <f>'2024'!AD12</f>
        <v>68678.680000000008</v>
      </c>
      <c r="D19" s="45">
        <f>'2025'!AD12</f>
        <v>61262.66</v>
      </c>
      <c r="F19" s="45">
        <f t="shared" si="0"/>
        <v>-7416.0200000000041</v>
      </c>
    </row>
    <row r="20" spans="1:6" x14ac:dyDescent="0.25">
      <c r="A20" t="str">
        <f>'2025'!B13</f>
        <v>TURİZM FAKÜLTESİ</v>
      </c>
      <c r="B20" s="63" t="s">
        <v>98</v>
      </c>
      <c r="C20" s="45">
        <f>'2024'!AD13</f>
        <v>44984.46</v>
      </c>
      <c r="D20" s="45">
        <f>'2025'!AD13</f>
        <v>50918.009999999995</v>
      </c>
      <c r="F20" s="45">
        <f t="shared" si="0"/>
        <v>5933.5499999999956</v>
      </c>
    </row>
    <row r="21" spans="1:6" x14ac:dyDescent="0.25">
      <c r="A21" t="str">
        <f>'2025'!B23</f>
        <v>SAĞLIK KÜLTÜR VE SPOR DAİRE BAŞKANLIĞI (SPOR SALONU NO:10/D1)</v>
      </c>
      <c r="B21" s="63" t="s">
        <v>99</v>
      </c>
      <c r="C21" s="45">
        <f>'2024'!AD23</f>
        <v>39661.85</v>
      </c>
      <c r="D21" s="45">
        <f>'2025'!AD23</f>
        <v>38795.909999999996</v>
      </c>
      <c r="F21" s="45">
        <f t="shared" si="0"/>
        <v>-865.94000000000233</v>
      </c>
    </row>
    <row r="22" spans="1:6" x14ac:dyDescent="0.25">
      <c r="A22" t="str">
        <f>'2025'!B25</f>
        <v>İLAHİYAT FAKÜLTESİ NO:8/2/KAZAN (No:3/1 Kazan Fen ed. F. 1 (Dinkçiler))</v>
      </c>
      <c r="B22" s="63" t="s">
        <v>100</v>
      </c>
      <c r="C22" s="45">
        <f>'2024'!AD25</f>
        <v>28487.769999999997</v>
      </c>
      <c r="D22" s="45">
        <f>'2025'!AD25</f>
        <v>28894.17</v>
      </c>
      <c r="F22" s="45">
        <f t="shared" si="0"/>
        <v>406.40000000000146</v>
      </c>
    </row>
    <row r="23" spans="1:6" x14ac:dyDescent="0.25">
      <c r="A23" t="str">
        <f>'2025'!B20</f>
        <v>FEN BİLİMLERİ DİĞER MERKEZLER LABORATUVAR (Merkez Lab)</v>
      </c>
      <c r="B23" s="63" t="s">
        <v>101</v>
      </c>
      <c r="C23" s="45">
        <f>'2024'!AD20</f>
        <v>14619.779999999999</v>
      </c>
      <c r="D23" s="45">
        <f>'2025'!AD20</f>
        <v>14057.82</v>
      </c>
      <c r="F23" s="45">
        <f t="shared" si="0"/>
        <v>-561.95999999999913</v>
      </c>
    </row>
    <row r="24" spans="1:6" x14ac:dyDescent="0.25">
      <c r="A24" t="str">
        <f>'2025'!B29</f>
        <v>KEPSUT MYO 3048114</v>
      </c>
      <c r="B24" s="63" t="s">
        <v>102</v>
      </c>
      <c r="C24" s="45">
        <f>'2024'!AD29</f>
        <v>8810.25</v>
      </c>
      <c r="D24" s="45">
        <f>'2025'!AD29</f>
        <v>10363.879999999999</v>
      </c>
      <c r="F24" s="45">
        <f t="shared" si="0"/>
        <v>1553.6299999999992</v>
      </c>
    </row>
    <row r="25" spans="1:6" x14ac:dyDescent="0.25">
      <c r="A25" t="str">
        <f>'2025'!B22</f>
        <v>SAĞLIK KÜLTÜR VE SPOR DAİRE BAŞKANLIĞI (Fen Edebiyat F. NO:8/3 KAZAN) (NEF)</v>
      </c>
      <c r="B25" s="63" t="s">
        <v>103</v>
      </c>
      <c r="C25" s="45">
        <f>'2024'!AD22</f>
        <v>13436.05</v>
      </c>
      <c r="D25" s="45">
        <f>'2025'!AD22</f>
        <v>8288.11</v>
      </c>
      <c r="F25" s="45">
        <f t="shared" si="0"/>
        <v>-5147.9399999999987</v>
      </c>
    </row>
    <row r="26" spans="1:6" x14ac:dyDescent="0.25">
      <c r="A26" t="str">
        <f>'2025'!B9</f>
        <v>MÜHENDİSLİK FAKÜLTESİ MİMARLIK MÜHENDİSLİK</v>
      </c>
      <c r="B26" s="63" t="s">
        <v>104</v>
      </c>
      <c r="C26" s="45">
        <f>'2024'!AD9</f>
        <v>9250.44</v>
      </c>
      <c r="D26" s="45">
        <f>'2025'!AD9</f>
        <v>7987.15</v>
      </c>
      <c r="F26" s="45">
        <f t="shared" si="0"/>
        <v>-1263.2900000000009</v>
      </c>
    </row>
    <row r="27" spans="1:6" x14ac:dyDescent="0.25">
      <c r="A27" t="str">
        <f>'2025'!B27</f>
        <v>SAĞLIK KÜLTÜR VE SPOR DAİRE BAŞKANLIĞI AÇIK SPOR TESİSLERİ (NO:17 KAZAN)</v>
      </c>
      <c r="B27" s="63" t="s">
        <v>105</v>
      </c>
      <c r="C27" s="45">
        <f>'2024'!AD27</f>
        <v>1058.6600000000001</v>
      </c>
      <c r="D27" s="45">
        <f>'2025'!AD27</f>
        <v>6077.21</v>
      </c>
      <c r="F27" s="45">
        <f t="shared" si="0"/>
        <v>5018.55</v>
      </c>
    </row>
    <row r="28" spans="1:6" x14ac:dyDescent="0.25">
      <c r="A28" t="str">
        <f>'2025'!B4</f>
        <v>REKTÖRLÜk ÇAY OCAĞI</v>
      </c>
      <c r="B28" s="63" t="s">
        <v>106</v>
      </c>
      <c r="C28" s="45">
        <f>'2024'!AD4</f>
        <v>575.79</v>
      </c>
      <c r="D28" s="45">
        <f>'2025'!AD4</f>
        <v>434.6</v>
      </c>
      <c r="F28" s="45">
        <f t="shared" si="0"/>
        <v>-141.18999999999994</v>
      </c>
    </row>
    <row r="29" spans="1:6" x14ac:dyDescent="0.25">
      <c r="A29" t="str">
        <f>'2025'!B14</f>
        <v>TURİZM FAKÜLTESİ İŞLETMECİLİK MYO 18/D2</v>
      </c>
      <c r="B29" s="63" t="s">
        <v>107</v>
      </c>
      <c r="C29" s="45">
        <f>'2024'!AD14</f>
        <v>267.69</v>
      </c>
      <c r="D29" s="45">
        <f>'2025'!AD14</f>
        <v>220.58</v>
      </c>
      <c r="F29" s="45">
        <f t="shared" si="0"/>
        <v>-47.109999999999985</v>
      </c>
    </row>
    <row r="30" spans="1:6" x14ac:dyDescent="0.25">
      <c r="A30" t="str">
        <f>'2025'!B15</f>
        <v>TURİZM FAKÜLTESİ İŞLETMECİLİK MYO NO:18/KANTİN2</v>
      </c>
      <c r="B30" s="63" t="s">
        <v>108</v>
      </c>
      <c r="C30" s="45">
        <f>'2024'!AD15</f>
        <v>16.95</v>
      </c>
      <c r="D30" s="45">
        <f>'2025'!AD15</f>
        <v>11.940000000000001</v>
      </c>
      <c r="F30" s="45">
        <f t="shared" si="0"/>
        <v>-5.009999999999998</v>
      </c>
    </row>
    <row r="31" spans="1:6" x14ac:dyDescent="0.25">
      <c r="A31" t="str">
        <f>'2025'!B17</f>
        <v>FEN EDEBİYAT FAKÜLTESİ (NO:32/D1)</v>
      </c>
      <c r="B31" s="63" t="s">
        <v>109</v>
      </c>
      <c r="C31" s="45">
        <f>'2024'!AD17</f>
        <v>18.490000000000002</v>
      </c>
      <c r="D31" s="45">
        <f>'2025'!AD17</f>
        <v>7.96</v>
      </c>
      <c r="F31" s="45">
        <f t="shared" si="0"/>
        <v>-10.530000000000001</v>
      </c>
    </row>
    <row r="32" spans="1:6" x14ac:dyDescent="0.25">
      <c r="A32" t="str">
        <f>'2025'!B11</f>
        <v>NECATİBEY EĞİTİM FAKÜLTESi(ANA BİNA NO:20/2 LABORATUVAR)</v>
      </c>
      <c r="B32" s="63" t="s">
        <v>110</v>
      </c>
      <c r="C32" s="45">
        <f>'2024'!AD11</f>
        <v>0</v>
      </c>
      <c r="D32" s="45">
        <f>'2025'!AD11</f>
        <v>0</v>
      </c>
      <c r="F32" s="45">
        <f t="shared" si="0"/>
        <v>0</v>
      </c>
    </row>
    <row r="33" spans="1:6" x14ac:dyDescent="0.25">
      <c r="A33" t="str">
        <f>'2025'!B18</f>
        <v>FEN EDEBİYAT FAKÜLTESİ (NO:32/D5)</v>
      </c>
      <c r="B33" s="63" t="s">
        <v>111</v>
      </c>
      <c r="C33" s="45">
        <f>'2024'!AD18</f>
        <v>3.91</v>
      </c>
      <c r="D33" s="45">
        <f>'2025'!AD18</f>
        <v>0</v>
      </c>
      <c r="F33" s="45">
        <f t="shared" si="0"/>
        <v>-3.91</v>
      </c>
    </row>
    <row r="34" spans="1:6" x14ac:dyDescent="0.25">
      <c r="B34">
        <f>'2025'!B34</f>
        <v>0</v>
      </c>
    </row>
    <row r="35" spans="1:6" x14ac:dyDescent="0.25">
      <c r="B35">
        <f>'2025'!B35</f>
        <v>0</v>
      </c>
    </row>
  </sheetData>
  <sortState xmlns:xlrd2="http://schemas.microsoft.com/office/spreadsheetml/2017/richdata2" ref="B2:D34">
    <sortCondition descending="1" ref="D2"/>
  </sortState>
  <conditionalFormatting sqref="C3:C33">
    <cfRule type="expression" dxfId="5" priority="5">
      <formula>C3&gt;D3</formula>
    </cfRule>
    <cfRule type="expression" dxfId="4" priority="6" stopIfTrue="1">
      <formula>C3&lt;D3</formula>
    </cfRule>
  </conditionalFormatting>
  <conditionalFormatting sqref="D3:D33">
    <cfRule type="expression" dxfId="3" priority="3">
      <formula>D3&lt;C3</formula>
    </cfRule>
    <cfRule type="expression" dxfId="2" priority="4">
      <formula>D3&gt;C3</formula>
    </cfRule>
  </conditionalFormatting>
  <conditionalFormatting sqref="F3:F33">
    <cfRule type="cellIs" dxfId="1" priority="1" operator="lessThan">
      <formula>0</formula>
    </cfRule>
    <cfRule type="cellIs" dxfId="0" priority="2" operator="greaterThan">
      <formula>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E36"/>
  <sheetViews>
    <sheetView topLeftCell="A13" workbookViewId="0">
      <selection activeCell="C32" sqref="C32"/>
    </sheetView>
  </sheetViews>
  <sheetFormatPr defaultRowHeight="15" x14ac:dyDescent="0.25"/>
  <cols>
    <col min="2" max="2" width="53.5703125" customWidth="1"/>
    <col min="3" max="3" width="35.7109375" customWidth="1"/>
    <col min="4" max="4" width="7.140625" customWidth="1"/>
    <col min="6" max="6" width="11.28515625" bestFit="1" customWidth="1"/>
    <col min="7" max="7" width="14.28515625" bestFit="1" customWidth="1"/>
    <col min="8" max="8" width="11.28515625" bestFit="1" customWidth="1"/>
    <col min="9" max="9" width="13.140625" bestFit="1" customWidth="1"/>
    <col min="10" max="10" width="11.28515625" bestFit="1" customWidth="1"/>
    <col min="11" max="11" width="13.140625" bestFit="1" customWidth="1"/>
    <col min="12" max="12" width="11.28515625" bestFit="1" customWidth="1"/>
    <col min="13" max="13" width="13.140625" bestFit="1" customWidth="1"/>
    <col min="14" max="14" width="10.140625" bestFit="1" customWidth="1"/>
    <col min="15" max="15" width="13.140625" bestFit="1" customWidth="1"/>
  </cols>
  <sheetData>
    <row r="1" spans="1:31" ht="18" x14ac:dyDescent="0.25">
      <c r="A1" s="61" t="s">
        <v>115</v>
      </c>
      <c r="B1" s="61"/>
      <c r="C1" s="40"/>
      <c r="D1" s="40"/>
      <c r="E1" s="40"/>
      <c r="F1" s="61">
        <v>1</v>
      </c>
      <c r="G1" s="61"/>
      <c r="H1" s="61">
        <v>2</v>
      </c>
      <c r="I1" s="61"/>
      <c r="J1" s="61">
        <v>3</v>
      </c>
      <c r="K1" s="61"/>
      <c r="L1" s="61">
        <v>4</v>
      </c>
      <c r="M1" s="61"/>
      <c r="N1" s="61">
        <v>5</v>
      </c>
      <c r="O1" s="61"/>
      <c r="P1" s="61">
        <v>6</v>
      </c>
      <c r="Q1" s="61"/>
      <c r="R1" s="61">
        <v>7</v>
      </c>
      <c r="S1" s="61"/>
      <c r="T1" s="61">
        <v>8</v>
      </c>
      <c r="U1" s="61"/>
      <c r="V1" s="61">
        <v>9</v>
      </c>
      <c r="W1" s="61"/>
      <c r="X1" s="61">
        <v>10</v>
      </c>
      <c r="Y1" s="61"/>
      <c r="Z1" s="61">
        <v>11</v>
      </c>
      <c r="AA1" s="61"/>
      <c r="AB1" s="61">
        <v>12</v>
      </c>
      <c r="AC1" s="61"/>
      <c r="AD1" s="62" t="s">
        <v>66</v>
      </c>
      <c r="AE1" s="62"/>
    </row>
    <row r="2" spans="1:31" ht="45" x14ac:dyDescent="0.25">
      <c r="A2" s="19"/>
      <c r="B2" s="1" t="s">
        <v>0</v>
      </c>
      <c r="C2" s="1"/>
      <c r="D2" s="1" t="s">
        <v>1</v>
      </c>
      <c r="E2" s="2" t="s">
        <v>2</v>
      </c>
      <c r="F2" s="16" t="s">
        <v>61</v>
      </c>
      <c r="G2" s="42" t="s">
        <v>49</v>
      </c>
      <c r="H2" s="16" t="s">
        <v>61</v>
      </c>
      <c r="I2" s="42" t="s">
        <v>49</v>
      </c>
      <c r="J2" s="16" t="s">
        <v>61</v>
      </c>
      <c r="K2" s="42" t="s">
        <v>49</v>
      </c>
      <c r="L2" s="16" t="s">
        <v>61</v>
      </c>
      <c r="M2" s="42" t="s">
        <v>49</v>
      </c>
      <c r="N2" s="16" t="s">
        <v>61</v>
      </c>
      <c r="O2" s="42" t="s">
        <v>49</v>
      </c>
      <c r="P2" s="16" t="s">
        <v>61</v>
      </c>
      <c r="Q2" s="42" t="s">
        <v>49</v>
      </c>
      <c r="R2" s="16" t="s">
        <v>61</v>
      </c>
      <c r="S2" s="42" t="s">
        <v>49</v>
      </c>
      <c r="T2" s="16" t="s">
        <v>61</v>
      </c>
      <c r="U2" s="42" t="s">
        <v>49</v>
      </c>
      <c r="V2" s="16" t="s">
        <v>61</v>
      </c>
      <c r="W2" s="42" t="s">
        <v>49</v>
      </c>
      <c r="X2" s="16" t="s">
        <v>61</v>
      </c>
      <c r="Y2" s="42" t="s">
        <v>49</v>
      </c>
      <c r="Z2" s="16" t="s">
        <v>61</v>
      </c>
      <c r="AA2" s="42" t="s">
        <v>49</v>
      </c>
      <c r="AB2" s="16" t="s">
        <v>61</v>
      </c>
      <c r="AC2" s="42" t="s">
        <v>49</v>
      </c>
      <c r="AD2" s="41" t="s">
        <v>61</v>
      </c>
      <c r="AE2" s="42" t="s">
        <v>49</v>
      </c>
    </row>
    <row r="3" spans="1:31" x14ac:dyDescent="0.25">
      <c r="A3" s="19">
        <v>1</v>
      </c>
      <c r="B3" s="3" t="s">
        <v>4</v>
      </c>
      <c r="C3" s="4" t="s">
        <v>85</v>
      </c>
      <c r="D3" s="5">
        <v>800000306024</v>
      </c>
      <c r="E3" s="6">
        <v>810000022779</v>
      </c>
      <c r="F3" s="22">
        <v>28563.14</v>
      </c>
      <c r="G3" s="43">
        <v>577883.14</v>
      </c>
      <c r="H3" s="49">
        <v>23829.52</v>
      </c>
      <c r="I3" s="48">
        <v>482897.47</v>
      </c>
      <c r="J3" s="49">
        <v>25983.85</v>
      </c>
      <c r="K3" s="48">
        <v>537776.06000000006</v>
      </c>
      <c r="L3" s="49">
        <v>19307.98</v>
      </c>
      <c r="M3" s="48">
        <v>463797.9</v>
      </c>
      <c r="N3" s="49"/>
      <c r="O3" s="48"/>
      <c r="P3" s="25"/>
      <c r="Q3" s="43"/>
      <c r="R3" s="25"/>
      <c r="S3" s="43"/>
      <c r="T3" s="25"/>
      <c r="U3" s="43"/>
      <c r="V3" s="25"/>
      <c r="W3" s="43"/>
      <c r="X3" s="25"/>
      <c r="Y3" s="43"/>
      <c r="Z3" s="49"/>
      <c r="AA3" s="48"/>
      <c r="AB3" s="49"/>
      <c r="AC3" s="48"/>
      <c r="AD3" s="50">
        <f>AB3+Z3+X3+V3+T3+R3+P3+N3+L3+J3+H3+F3</f>
        <v>97684.49</v>
      </c>
      <c r="AE3" s="51">
        <f>AC3+AA3+Y3+W3+U3+S3+Q3+O3+M3+K3+I3+G3</f>
        <v>2062354.5700000003</v>
      </c>
    </row>
    <row r="4" spans="1:31" x14ac:dyDescent="0.25">
      <c r="A4" s="19">
        <v>2</v>
      </c>
      <c r="B4" s="3" t="s">
        <v>5</v>
      </c>
      <c r="C4" s="4" t="s">
        <v>106</v>
      </c>
      <c r="D4" s="5">
        <v>800000305184</v>
      </c>
      <c r="E4" s="15">
        <v>800000305184</v>
      </c>
      <c r="F4" s="22">
        <v>5.39</v>
      </c>
      <c r="G4" s="43">
        <v>120.31</v>
      </c>
      <c r="H4" s="49">
        <v>10.98</v>
      </c>
      <c r="I4" s="48">
        <v>245.87</v>
      </c>
      <c r="J4" s="49">
        <v>13.6</v>
      </c>
      <c r="K4" s="48">
        <v>311.83</v>
      </c>
      <c r="L4" s="49">
        <v>17.309999999999999</v>
      </c>
      <c r="M4" s="48">
        <v>455.45</v>
      </c>
      <c r="N4" s="49">
        <v>9.08</v>
      </c>
      <c r="O4" s="48">
        <v>239.75</v>
      </c>
      <c r="P4" s="22"/>
      <c r="Q4" s="43"/>
      <c r="R4" s="22"/>
      <c r="S4" s="43"/>
      <c r="T4" s="22"/>
      <c r="U4" s="43"/>
      <c r="V4" s="22"/>
      <c r="W4" s="43"/>
      <c r="X4" s="25"/>
      <c r="Y4" s="43"/>
      <c r="Z4" s="49"/>
      <c r="AA4" s="48"/>
      <c r="AB4" s="49"/>
      <c r="AC4" s="48"/>
      <c r="AD4" s="50">
        <f t="shared" ref="AD4:AE33" si="0">AB4+Z4+X4+V4+T4+R4+P4+N4+L4+J4+H4+F4</f>
        <v>56.36</v>
      </c>
      <c r="AE4" s="51">
        <f t="shared" si="0"/>
        <v>1373.21</v>
      </c>
    </row>
    <row r="5" spans="1:31" x14ac:dyDescent="0.25">
      <c r="A5" s="19">
        <v>3</v>
      </c>
      <c r="B5" s="8" t="s">
        <v>6</v>
      </c>
      <c r="C5" s="9" t="s">
        <v>96</v>
      </c>
      <c r="D5" s="5">
        <v>194132</v>
      </c>
      <c r="E5" s="10">
        <v>810000022793</v>
      </c>
      <c r="F5" s="49">
        <v>15693.43</v>
      </c>
      <c r="G5" s="48">
        <v>350375.88</v>
      </c>
      <c r="H5" s="49">
        <v>15097.61</v>
      </c>
      <c r="I5" s="48">
        <v>338076.29</v>
      </c>
      <c r="J5" s="49">
        <v>15117.68</v>
      </c>
      <c r="K5" s="48">
        <v>346508.28</v>
      </c>
      <c r="L5" s="49">
        <v>6435.99</v>
      </c>
      <c r="M5" s="48">
        <v>169320.71</v>
      </c>
      <c r="N5" s="49">
        <v>695.27</v>
      </c>
      <c r="O5" s="48">
        <v>18357.79</v>
      </c>
      <c r="P5" s="25"/>
      <c r="Q5" s="43"/>
      <c r="R5" s="25"/>
      <c r="S5" s="43"/>
      <c r="T5" s="25"/>
      <c r="U5" s="43"/>
      <c r="V5" s="25"/>
      <c r="W5" s="43"/>
      <c r="X5" s="22"/>
      <c r="Y5" s="43"/>
      <c r="Z5" s="49"/>
      <c r="AA5" s="48"/>
      <c r="AB5" s="49"/>
      <c r="AC5" s="48"/>
      <c r="AD5" s="50">
        <f t="shared" si="0"/>
        <v>53039.98</v>
      </c>
      <c r="AE5" s="51">
        <f t="shared" si="0"/>
        <v>1222638.9500000002</v>
      </c>
    </row>
    <row r="6" spans="1:31" x14ac:dyDescent="0.25">
      <c r="A6" s="19">
        <v>4</v>
      </c>
      <c r="B6" s="8" t="s">
        <v>7</v>
      </c>
      <c r="C6" s="9" t="s">
        <v>95</v>
      </c>
      <c r="D6" s="11">
        <v>301902</v>
      </c>
      <c r="E6" s="15">
        <v>810000022795</v>
      </c>
      <c r="F6" s="49">
        <v>8279.84</v>
      </c>
      <c r="G6" s="48">
        <v>184857.94</v>
      </c>
      <c r="H6" s="49">
        <v>10642.44</v>
      </c>
      <c r="I6" s="48">
        <v>238313.05</v>
      </c>
      <c r="J6" s="49">
        <v>11237.58</v>
      </c>
      <c r="K6" s="48">
        <v>257573.64</v>
      </c>
      <c r="L6" s="49">
        <v>2036.13</v>
      </c>
      <c r="M6" s="48">
        <v>53567.42</v>
      </c>
      <c r="N6" s="49"/>
      <c r="O6" s="48"/>
      <c r="P6" s="22"/>
      <c r="Q6" s="43"/>
      <c r="R6" s="25"/>
      <c r="S6" s="43"/>
      <c r="T6" s="25"/>
      <c r="U6" s="43"/>
      <c r="V6" s="25"/>
      <c r="W6" s="43"/>
      <c r="X6" s="22"/>
      <c r="Y6" s="43"/>
      <c r="Z6" s="49"/>
      <c r="AA6" s="48"/>
      <c r="AB6" s="49"/>
      <c r="AC6" s="48"/>
      <c r="AD6" s="50">
        <f t="shared" si="0"/>
        <v>32195.99</v>
      </c>
      <c r="AE6" s="51">
        <f t="shared" si="0"/>
        <v>734312.05</v>
      </c>
    </row>
    <row r="7" spans="1:31" x14ac:dyDescent="0.25">
      <c r="A7" s="19">
        <v>5</v>
      </c>
      <c r="B7" s="8" t="s">
        <v>8</v>
      </c>
      <c r="C7" s="9" t="s">
        <v>119</v>
      </c>
      <c r="D7" s="11">
        <v>194134</v>
      </c>
      <c r="E7" s="15">
        <v>800000250199</v>
      </c>
      <c r="F7" s="49">
        <v>14176.49</v>
      </c>
      <c r="G7" s="48">
        <v>286815.59000000003</v>
      </c>
      <c r="H7" s="49">
        <v>19806.689999999999</v>
      </c>
      <c r="I7" s="48">
        <v>401376.19</v>
      </c>
      <c r="J7" s="49">
        <v>28430</v>
      </c>
      <c r="K7" s="48">
        <v>588402.88</v>
      </c>
      <c r="L7" s="49">
        <v>10115.42</v>
      </c>
      <c r="M7" s="48">
        <v>242982.89</v>
      </c>
      <c r="N7" s="49"/>
      <c r="O7" s="48"/>
      <c r="P7" s="25"/>
      <c r="Q7" s="43"/>
      <c r="R7" s="25"/>
      <c r="S7" s="43"/>
      <c r="T7" s="25"/>
      <c r="U7" s="43"/>
      <c r="V7" s="25"/>
      <c r="W7" s="43"/>
      <c r="X7" s="25"/>
      <c r="Y7" s="43"/>
      <c r="Z7" s="49"/>
      <c r="AA7" s="48"/>
      <c r="AB7" s="49"/>
      <c r="AC7" s="48"/>
      <c r="AD7" s="50">
        <f t="shared" si="0"/>
        <v>72528.600000000006</v>
      </c>
      <c r="AE7" s="51">
        <f t="shared" si="0"/>
        <v>1519577.55</v>
      </c>
    </row>
    <row r="8" spans="1:31" x14ac:dyDescent="0.25">
      <c r="A8" s="19">
        <v>6</v>
      </c>
      <c r="B8" s="8" t="s">
        <v>9</v>
      </c>
      <c r="C8" s="9" t="s">
        <v>86</v>
      </c>
      <c r="D8" s="11">
        <v>1692070</v>
      </c>
      <c r="E8" s="15">
        <v>800000282081</v>
      </c>
      <c r="F8" s="49">
        <v>28956.52</v>
      </c>
      <c r="G8" s="48">
        <v>585841.91</v>
      </c>
      <c r="H8" s="49">
        <v>24791.65</v>
      </c>
      <c r="I8" s="48">
        <v>502394.71</v>
      </c>
      <c r="J8" s="49">
        <v>26702.19</v>
      </c>
      <c r="K8" s="48">
        <v>552643.12</v>
      </c>
      <c r="L8" s="49">
        <v>18212.009999999998</v>
      </c>
      <c r="M8" s="48">
        <v>437471.56</v>
      </c>
      <c r="N8" s="49"/>
      <c r="O8" s="48"/>
      <c r="P8" s="25"/>
      <c r="Q8" s="43"/>
      <c r="R8" s="25"/>
      <c r="S8" s="43"/>
      <c r="T8" s="25"/>
      <c r="U8" s="43"/>
      <c r="V8" s="25"/>
      <c r="W8" s="43"/>
      <c r="X8" s="25"/>
      <c r="Y8" s="43"/>
      <c r="Z8" s="49"/>
      <c r="AA8" s="48"/>
      <c r="AB8" s="49"/>
      <c r="AC8" s="48"/>
      <c r="AD8" s="50">
        <f t="shared" si="0"/>
        <v>98662.37000000001</v>
      </c>
      <c r="AE8" s="51">
        <f t="shared" si="0"/>
        <v>2078351.2999999998</v>
      </c>
    </row>
    <row r="9" spans="1:31" x14ac:dyDescent="0.25">
      <c r="A9" s="19">
        <v>7</v>
      </c>
      <c r="B9" s="8" t="s">
        <v>10</v>
      </c>
      <c r="C9" s="9" t="s">
        <v>104</v>
      </c>
      <c r="D9" s="11">
        <v>898021</v>
      </c>
      <c r="E9" s="15">
        <v>800000224381</v>
      </c>
      <c r="F9" s="49">
        <v>1670.02</v>
      </c>
      <c r="G9" s="48">
        <v>37285.33</v>
      </c>
      <c r="H9" s="49">
        <v>1520.06</v>
      </c>
      <c r="I9" s="48">
        <v>34038.29</v>
      </c>
      <c r="J9" s="49">
        <v>1657.5</v>
      </c>
      <c r="K9" s="48">
        <v>37991.11</v>
      </c>
      <c r="L9" s="49">
        <v>994.16</v>
      </c>
      <c r="M9" s="48">
        <v>26154.76</v>
      </c>
      <c r="N9" s="49"/>
      <c r="O9" s="48"/>
      <c r="P9" s="22"/>
      <c r="Q9" s="43"/>
      <c r="R9" s="25"/>
      <c r="S9" s="43"/>
      <c r="T9" s="25"/>
      <c r="U9" s="43"/>
      <c r="V9" s="25"/>
      <c r="W9" s="43"/>
      <c r="X9" s="25"/>
      <c r="Y9" s="43"/>
      <c r="Z9" s="49"/>
      <c r="AA9" s="48"/>
      <c r="AB9" s="49"/>
      <c r="AC9" s="48"/>
      <c r="AD9" s="50">
        <f t="shared" si="0"/>
        <v>5841.74</v>
      </c>
      <c r="AE9" s="51">
        <f t="shared" si="0"/>
        <v>135469.49</v>
      </c>
    </row>
    <row r="10" spans="1:31" x14ac:dyDescent="0.25">
      <c r="A10" s="19">
        <v>8</v>
      </c>
      <c r="B10" s="8" t="s">
        <v>11</v>
      </c>
      <c r="C10" s="9" t="s">
        <v>90</v>
      </c>
      <c r="D10" s="12">
        <v>1238055</v>
      </c>
      <c r="E10" s="15">
        <v>800000242418</v>
      </c>
      <c r="F10" s="49">
        <v>20645.7</v>
      </c>
      <c r="G10" s="48">
        <v>460941.74</v>
      </c>
      <c r="H10" s="49">
        <v>16052.88</v>
      </c>
      <c r="I10" s="48">
        <v>359467.3</v>
      </c>
      <c r="J10" s="49">
        <v>19646.73</v>
      </c>
      <c r="K10" s="48">
        <v>450317.32</v>
      </c>
      <c r="L10" s="49">
        <v>5073.6899999999996</v>
      </c>
      <c r="M10" s="48">
        <v>133480.63</v>
      </c>
      <c r="N10" s="49"/>
      <c r="O10" s="48"/>
      <c r="P10" s="25"/>
      <c r="Q10" s="43"/>
      <c r="R10" s="25"/>
      <c r="S10" s="43"/>
      <c r="T10" s="25"/>
      <c r="U10" s="43"/>
      <c r="V10" s="25"/>
      <c r="W10" s="43"/>
      <c r="X10" s="25"/>
      <c r="Y10" s="43"/>
      <c r="Z10" s="49"/>
      <c r="AA10" s="48"/>
      <c r="AB10" s="49"/>
      <c r="AC10" s="48"/>
      <c r="AD10" s="50">
        <f t="shared" si="0"/>
        <v>61419</v>
      </c>
      <c r="AE10" s="51">
        <f t="shared" si="0"/>
        <v>1404206.99</v>
      </c>
    </row>
    <row r="11" spans="1:31" x14ac:dyDescent="0.25">
      <c r="A11" s="19">
        <v>9</v>
      </c>
      <c r="B11" s="8" t="s">
        <v>28</v>
      </c>
      <c r="C11" s="9" t="s">
        <v>110</v>
      </c>
      <c r="D11" s="12"/>
      <c r="E11" s="15">
        <v>800000125673</v>
      </c>
      <c r="F11" s="49"/>
      <c r="G11" s="48"/>
      <c r="H11" s="49"/>
      <c r="I11" s="48"/>
      <c r="J11" s="49">
        <v>2.59</v>
      </c>
      <c r="K11" s="48">
        <v>50.33</v>
      </c>
      <c r="L11" s="49"/>
      <c r="M11" s="48"/>
      <c r="N11" s="49"/>
      <c r="O11" s="48"/>
      <c r="P11" s="25"/>
      <c r="Q11" s="44"/>
      <c r="R11" s="25"/>
      <c r="S11" s="44"/>
      <c r="T11" s="25"/>
      <c r="U11" s="44"/>
      <c r="V11" s="25"/>
      <c r="W11" s="44"/>
      <c r="X11" s="25"/>
      <c r="Y11" s="44"/>
      <c r="Z11" s="49"/>
      <c r="AA11" s="48"/>
      <c r="AB11" s="49"/>
      <c r="AC11" s="48"/>
      <c r="AD11" s="50">
        <f t="shared" si="0"/>
        <v>2.59</v>
      </c>
      <c r="AE11" s="51">
        <f t="shared" si="0"/>
        <v>50.33</v>
      </c>
    </row>
    <row r="12" spans="1:31" x14ac:dyDescent="0.25">
      <c r="A12" s="19">
        <v>10</v>
      </c>
      <c r="B12" s="8" t="s">
        <v>12</v>
      </c>
      <c r="C12" s="9" t="s">
        <v>97</v>
      </c>
      <c r="D12" s="11">
        <v>86514</v>
      </c>
      <c r="E12" s="15">
        <v>800000125672</v>
      </c>
      <c r="F12" s="49">
        <v>13722.9</v>
      </c>
      <c r="G12" s="48">
        <v>306372.11</v>
      </c>
      <c r="H12" s="49">
        <v>11546.93</v>
      </c>
      <c r="I12" s="48">
        <v>258566.89</v>
      </c>
      <c r="J12" s="49">
        <v>11368.19</v>
      </c>
      <c r="K12" s="48">
        <v>260567.23</v>
      </c>
      <c r="L12" s="49">
        <v>3178.71</v>
      </c>
      <c r="M12" s="48">
        <v>83626.850000000006</v>
      </c>
      <c r="N12" s="49"/>
      <c r="O12" s="48"/>
      <c r="P12" s="25"/>
      <c r="Q12" s="43"/>
      <c r="R12" s="25"/>
      <c r="S12" s="43"/>
      <c r="T12" s="25"/>
      <c r="U12" s="43"/>
      <c r="V12" s="25"/>
      <c r="W12" s="43"/>
      <c r="X12" s="25"/>
      <c r="Y12" s="43"/>
      <c r="Z12" s="49"/>
      <c r="AA12" s="48"/>
      <c r="AB12" s="49"/>
      <c r="AC12" s="48"/>
      <c r="AD12" s="50">
        <f t="shared" si="0"/>
        <v>39816.730000000003</v>
      </c>
      <c r="AE12" s="51">
        <f t="shared" si="0"/>
        <v>909133.08</v>
      </c>
    </row>
    <row r="13" spans="1:31" x14ac:dyDescent="0.25">
      <c r="A13" s="19">
        <v>11</v>
      </c>
      <c r="B13" s="13" t="s">
        <v>13</v>
      </c>
      <c r="C13" s="14" t="s">
        <v>98</v>
      </c>
      <c r="D13" s="5">
        <v>189178</v>
      </c>
      <c r="E13" s="15">
        <v>800000214675</v>
      </c>
      <c r="F13" s="49">
        <v>10427.26</v>
      </c>
      <c r="G13" s="48">
        <v>232801.9</v>
      </c>
      <c r="H13" s="49">
        <v>7613.31</v>
      </c>
      <c r="I13" s="48">
        <v>170482.66</v>
      </c>
      <c r="J13" s="49">
        <v>8440.43</v>
      </c>
      <c r="K13" s="48">
        <v>193460.88</v>
      </c>
      <c r="L13" s="49"/>
      <c r="M13" s="48"/>
      <c r="N13" s="49"/>
      <c r="O13" s="48"/>
      <c r="P13" s="25"/>
      <c r="Q13" s="43"/>
      <c r="R13" s="25"/>
      <c r="S13" s="43"/>
      <c r="T13" s="25"/>
      <c r="U13" s="43"/>
      <c r="V13" s="25"/>
      <c r="W13" s="43"/>
      <c r="X13" s="25"/>
      <c r="Y13" s="43"/>
      <c r="Z13" s="49"/>
      <c r="AA13" s="48"/>
      <c r="AB13" s="49"/>
      <c r="AC13" s="48"/>
      <c r="AD13" s="50">
        <f t="shared" si="0"/>
        <v>26481</v>
      </c>
      <c r="AE13" s="51">
        <f t="shared" si="0"/>
        <v>596745.44000000006</v>
      </c>
    </row>
    <row r="14" spans="1:31" x14ac:dyDescent="0.25">
      <c r="A14" s="19">
        <v>12</v>
      </c>
      <c r="B14" s="8" t="s">
        <v>64</v>
      </c>
      <c r="C14" s="9" t="s">
        <v>107</v>
      </c>
      <c r="D14" s="5">
        <v>1117900</v>
      </c>
      <c r="E14" s="15">
        <v>800000214677</v>
      </c>
      <c r="F14" s="49">
        <v>8.08</v>
      </c>
      <c r="G14" s="48">
        <v>180.47</v>
      </c>
      <c r="H14" s="49">
        <v>23.33</v>
      </c>
      <c r="I14" s="48">
        <v>522.48</v>
      </c>
      <c r="J14" s="49">
        <v>13.6</v>
      </c>
      <c r="K14" s="48">
        <v>311.83</v>
      </c>
      <c r="L14" s="49">
        <v>50.15</v>
      </c>
      <c r="M14" s="48">
        <v>1366.33</v>
      </c>
      <c r="N14" s="49">
        <v>14.27</v>
      </c>
      <c r="O14" s="48">
        <v>376.74</v>
      </c>
      <c r="P14" s="22"/>
      <c r="Q14" s="43"/>
      <c r="R14" s="25"/>
      <c r="S14" s="43"/>
      <c r="T14" s="25"/>
      <c r="U14" s="43"/>
      <c r="V14" s="25"/>
      <c r="W14" s="43"/>
      <c r="X14" s="22"/>
      <c r="Y14" s="43"/>
      <c r="Z14" s="49"/>
      <c r="AA14" s="48"/>
      <c r="AB14" s="49"/>
      <c r="AC14" s="48"/>
      <c r="AD14" s="50">
        <f t="shared" si="0"/>
        <v>109.42999999999999</v>
      </c>
      <c r="AE14" s="51">
        <f t="shared" si="0"/>
        <v>2757.85</v>
      </c>
    </row>
    <row r="15" spans="1:31" x14ac:dyDescent="0.25">
      <c r="A15" s="19">
        <v>13</v>
      </c>
      <c r="B15" s="8" t="s">
        <v>48</v>
      </c>
      <c r="C15" s="9" t="s">
        <v>108</v>
      </c>
      <c r="D15" s="5"/>
      <c r="E15" s="15">
        <v>800000131138</v>
      </c>
      <c r="F15" s="49"/>
      <c r="G15" s="48"/>
      <c r="H15" s="49"/>
      <c r="I15" s="48"/>
      <c r="J15" s="49">
        <v>1.36</v>
      </c>
      <c r="K15" s="48">
        <v>31.19</v>
      </c>
      <c r="L15" s="49">
        <v>5584.27</v>
      </c>
      <c r="M15" s="48">
        <v>152153.9</v>
      </c>
      <c r="N15" s="49"/>
      <c r="O15" s="48"/>
      <c r="P15" s="25"/>
      <c r="Q15" s="43"/>
      <c r="R15" s="25"/>
      <c r="S15" s="43"/>
      <c r="T15" s="25"/>
      <c r="U15" s="43"/>
      <c r="V15" s="25"/>
      <c r="W15" s="43"/>
      <c r="X15" s="22"/>
      <c r="Y15" s="43"/>
      <c r="Z15" s="49"/>
      <c r="AA15" s="48"/>
      <c r="AB15" s="49"/>
      <c r="AC15" s="48"/>
      <c r="AD15" s="50">
        <f t="shared" si="0"/>
        <v>5585.63</v>
      </c>
      <c r="AE15" s="51">
        <f t="shared" si="0"/>
        <v>152185.09</v>
      </c>
    </row>
    <row r="16" spans="1:31" x14ac:dyDescent="0.25">
      <c r="A16" s="19">
        <v>14</v>
      </c>
      <c r="B16" s="8" t="s">
        <v>15</v>
      </c>
      <c r="C16" s="9" t="s">
        <v>82</v>
      </c>
      <c r="D16" s="11">
        <v>194069</v>
      </c>
      <c r="E16" s="15">
        <v>800000210387</v>
      </c>
      <c r="F16" s="49">
        <v>45925.74</v>
      </c>
      <c r="G16" s="48">
        <v>929159.33</v>
      </c>
      <c r="H16" s="49">
        <v>36390.730000000003</v>
      </c>
      <c r="I16" s="48">
        <v>737446.34</v>
      </c>
      <c r="J16" s="49">
        <v>43474.22</v>
      </c>
      <c r="K16" s="48">
        <v>899766.18</v>
      </c>
      <c r="L16" s="49"/>
      <c r="M16" s="48"/>
      <c r="N16" s="49"/>
      <c r="O16" s="48"/>
      <c r="P16" s="25"/>
      <c r="Q16" s="43"/>
      <c r="R16" s="25"/>
      <c r="S16" s="43"/>
      <c r="T16" s="25"/>
      <c r="U16" s="43"/>
      <c r="V16" s="25"/>
      <c r="W16" s="43"/>
      <c r="X16" s="25"/>
      <c r="Y16" s="43"/>
      <c r="Z16" s="49"/>
      <c r="AA16" s="48"/>
      <c r="AB16" s="49"/>
      <c r="AC16" s="48"/>
      <c r="AD16" s="50">
        <f t="shared" si="0"/>
        <v>125790.69</v>
      </c>
      <c r="AE16" s="51">
        <f t="shared" si="0"/>
        <v>2566371.85</v>
      </c>
    </row>
    <row r="17" spans="1:31" x14ac:dyDescent="0.25">
      <c r="A17" s="19">
        <v>15</v>
      </c>
      <c r="B17" s="8" t="s">
        <v>47</v>
      </c>
      <c r="C17" s="9" t="s">
        <v>109</v>
      </c>
      <c r="D17" s="11"/>
      <c r="E17" s="15">
        <v>800000214658</v>
      </c>
      <c r="F17" s="49"/>
      <c r="G17" s="48"/>
      <c r="H17" s="49"/>
      <c r="I17" s="48"/>
      <c r="J17" s="49"/>
      <c r="K17" s="48"/>
      <c r="L17" s="49"/>
      <c r="M17" s="48"/>
      <c r="N17" s="49"/>
      <c r="O17" s="48"/>
      <c r="P17" s="49"/>
      <c r="Q17" s="48"/>
      <c r="R17" s="49"/>
      <c r="S17" s="48"/>
      <c r="T17" s="49"/>
      <c r="U17" s="48"/>
      <c r="V17" s="49"/>
      <c r="W17" s="48"/>
      <c r="X17" s="49"/>
      <c r="Y17" s="48"/>
      <c r="Z17" s="49"/>
      <c r="AA17" s="48"/>
      <c r="AB17" s="49"/>
      <c r="AC17" s="48"/>
      <c r="AD17" s="50">
        <f t="shared" si="0"/>
        <v>0</v>
      </c>
      <c r="AE17" s="51">
        <f t="shared" si="0"/>
        <v>0</v>
      </c>
    </row>
    <row r="18" spans="1:31" x14ac:dyDescent="0.25">
      <c r="A18" s="19">
        <v>16</v>
      </c>
      <c r="B18" s="8" t="s">
        <v>16</v>
      </c>
      <c r="C18" s="9" t="s">
        <v>111</v>
      </c>
      <c r="D18" s="11"/>
      <c r="E18" s="15">
        <v>800000214666</v>
      </c>
      <c r="F18" s="49"/>
      <c r="G18" s="48"/>
      <c r="H18" s="49"/>
      <c r="I18" s="48"/>
      <c r="J18" s="49"/>
      <c r="K18" s="48"/>
      <c r="L18" s="49"/>
      <c r="M18" s="48"/>
      <c r="N18" s="49"/>
      <c r="O18" s="48"/>
      <c r="P18" s="49"/>
      <c r="Q18" s="48"/>
      <c r="R18" s="49"/>
      <c r="S18" s="48"/>
      <c r="T18" s="49"/>
      <c r="U18" s="48"/>
      <c r="V18" s="49"/>
      <c r="W18" s="48"/>
      <c r="X18" s="49"/>
      <c r="Y18" s="48"/>
      <c r="Z18" s="49"/>
      <c r="AA18" s="48"/>
      <c r="AB18" s="49"/>
      <c r="AC18" s="48"/>
      <c r="AD18" s="50">
        <f t="shared" si="0"/>
        <v>0</v>
      </c>
      <c r="AE18" s="51">
        <f t="shared" si="0"/>
        <v>0</v>
      </c>
    </row>
    <row r="19" spans="1:31" x14ac:dyDescent="0.25">
      <c r="A19" s="19">
        <v>17</v>
      </c>
      <c r="B19" s="8" t="s">
        <v>17</v>
      </c>
      <c r="C19" s="9" t="s">
        <v>93</v>
      </c>
      <c r="D19" s="11">
        <v>898095</v>
      </c>
      <c r="E19" s="15">
        <v>800000279092</v>
      </c>
      <c r="F19" s="49">
        <v>19332.189999999999</v>
      </c>
      <c r="G19" s="48">
        <v>431615.92</v>
      </c>
      <c r="H19" s="49"/>
      <c r="I19" s="48"/>
      <c r="J19" s="49">
        <v>11327.38</v>
      </c>
      <c r="K19" s="48">
        <v>259631.74</v>
      </c>
      <c r="L19" s="49">
        <v>6064.46</v>
      </c>
      <c r="M19" s="48">
        <v>159546.14000000001</v>
      </c>
      <c r="N19" s="49"/>
      <c r="O19" s="48"/>
      <c r="P19" s="49"/>
      <c r="Q19" s="48"/>
      <c r="R19" s="49"/>
      <c r="S19" s="48"/>
      <c r="T19" s="49"/>
      <c r="U19" s="48"/>
      <c r="V19" s="49"/>
      <c r="W19" s="48"/>
      <c r="X19" s="49"/>
      <c r="Y19" s="48"/>
      <c r="Z19" s="49"/>
      <c r="AA19" s="48"/>
      <c r="AB19" s="49"/>
      <c r="AC19" s="48"/>
      <c r="AD19" s="50">
        <f t="shared" si="0"/>
        <v>36724.03</v>
      </c>
      <c r="AE19" s="51">
        <f t="shared" si="0"/>
        <v>850793.8</v>
      </c>
    </row>
    <row r="20" spans="1:31" x14ac:dyDescent="0.25">
      <c r="A20" s="19">
        <v>18</v>
      </c>
      <c r="B20" s="8" t="s">
        <v>62</v>
      </c>
      <c r="C20" s="9" t="s">
        <v>101</v>
      </c>
      <c r="D20" s="11">
        <v>898027</v>
      </c>
      <c r="E20" s="10">
        <v>810000023235</v>
      </c>
      <c r="F20" s="49">
        <v>2989.42</v>
      </c>
      <c r="G20" s="48">
        <v>66742.559999999998</v>
      </c>
      <c r="H20" s="49">
        <v>2403.2600000000002</v>
      </c>
      <c r="I20" s="48">
        <v>53815.6</v>
      </c>
      <c r="J20" s="49">
        <v>2191.7399999999998</v>
      </c>
      <c r="K20" s="48">
        <v>50236.21</v>
      </c>
      <c r="L20" s="49"/>
      <c r="M20" s="48"/>
      <c r="N20" s="49">
        <v>47.99</v>
      </c>
      <c r="O20" s="48">
        <v>1267.24</v>
      </c>
      <c r="P20" s="49"/>
      <c r="Q20" s="48"/>
      <c r="R20" s="49"/>
      <c r="S20" s="48"/>
      <c r="T20" s="49"/>
      <c r="U20" s="48"/>
      <c r="V20" s="49"/>
      <c r="W20" s="48"/>
      <c r="X20" s="49"/>
      <c r="Y20" s="48"/>
      <c r="Z20" s="49"/>
      <c r="AA20" s="48"/>
      <c r="AB20" s="49"/>
      <c r="AC20" s="48"/>
      <c r="AD20" s="50">
        <f t="shared" si="0"/>
        <v>7632.41</v>
      </c>
      <c r="AE20" s="51">
        <f t="shared" si="0"/>
        <v>172061.61</v>
      </c>
    </row>
    <row r="21" spans="1:31" x14ac:dyDescent="0.25">
      <c r="A21" s="19">
        <v>19</v>
      </c>
      <c r="B21" s="8" t="s">
        <v>19</v>
      </c>
      <c r="C21" s="9" t="s">
        <v>87</v>
      </c>
      <c r="D21" s="11"/>
      <c r="E21" s="15">
        <v>800000201094</v>
      </c>
      <c r="F21" s="49">
        <v>18917.259999999998</v>
      </c>
      <c r="G21" s="48">
        <v>422351.96</v>
      </c>
      <c r="H21" s="49">
        <v>16962.849999999999</v>
      </c>
      <c r="I21" s="48">
        <v>379844.08</v>
      </c>
      <c r="J21" s="49">
        <v>17166.57</v>
      </c>
      <c r="K21" s="48">
        <v>393470.24</v>
      </c>
      <c r="L21" s="49">
        <v>9136.6299999999992</v>
      </c>
      <c r="M21" s="48">
        <v>240370.24</v>
      </c>
      <c r="N21" s="49"/>
      <c r="O21" s="48"/>
      <c r="P21" s="49"/>
      <c r="Q21" s="52"/>
      <c r="R21" s="49"/>
      <c r="S21" s="52"/>
      <c r="T21" s="49"/>
      <c r="U21" s="52"/>
      <c r="V21" s="49"/>
      <c r="W21" s="52"/>
      <c r="X21" s="49"/>
      <c r="Y21" s="52"/>
      <c r="Z21" s="49"/>
      <c r="AA21" s="52"/>
      <c r="AB21" s="49"/>
      <c r="AC21" s="52"/>
      <c r="AD21" s="50">
        <f t="shared" si="0"/>
        <v>62183.31</v>
      </c>
      <c r="AE21" s="51">
        <f t="shared" si="0"/>
        <v>1436036.52</v>
      </c>
    </row>
    <row r="22" spans="1:31" x14ac:dyDescent="0.25">
      <c r="A22" s="19">
        <v>20</v>
      </c>
      <c r="B22" s="8" t="s">
        <v>65</v>
      </c>
      <c r="C22" s="9" t="s">
        <v>103</v>
      </c>
      <c r="D22" s="11"/>
      <c r="E22" s="15">
        <v>800000178399</v>
      </c>
      <c r="F22" s="49">
        <v>2726.71</v>
      </c>
      <c r="G22" s="48">
        <v>60877.39</v>
      </c>
      <c r="H22" s="49">
        <v>2338.7600000000002</v>
      </c>
      <c r="I22" s="48">
        <v>52371.1</v>
      </c>
      <c r="J22" s="49"/>
      <c r="K22" s="48"/>
      <c r="L22" s="49">
        <v>1199.8399999999999</v>
      </c>
      <c r="M22" s="48">
        <v>31565.89</v>
      </c>
      <c r="N22" s="49"/>
      <c r="O22" s="48"/>
      <c r="P22" s="49"/>
      <c r="Q22" s="48"/>
      <c r="R22" s="49"/>
      <c r="S22" s="48"/>
      <c r="T22" s="49"/>
      <c r="U22" s="48"/>
      <c r="V22" s="49"/>
      <c r="W22" s="48"/>
      <c r="X22" s="49"/>
      <c r="Y22" s="48"/>
      <c r="Z22" s="49"/>
      <c r="AA22" s="48"/>
      <c r="AB22" s="49"/>
      <c r="AC22" s="48"/>
      <c r="AD22" s="50">
        <f t="shared" si="0"/>
        <v>6265.31</v>
      </c>
      <c r="AE22" s="51">
        <f t="shared" si="0"/>
        <v>144814.38</v>
      </c>
    </row>
    <row r="23" spans="1:31" x14ac:dyDescent="0.25">
      <c r="A23" s="19">
        <v>21</v>
      </c>
      <c r="B23" s="8" t="s">
        <v>21</v>
      </c>
      <c r="C23" s="9" t="s">
        <v>99</v>
      </c>
      <c r="D23" s="11"/>
      <c r="E23" s="15">
        <v>800000210392</v>
      </c>
      <c r="F23" s="49">
        <v>6656.47</v>
      </c>
      <c r="G23" s="48">
        <v>148614.23000000001</v>
      </c>
      <c r="H23" s="49">
        <v>6133.75</v>
      </c>
      <c r="I23" s="48">
        <v>137351.17000000001</v>
      </c>
      <c r="J23" s="49">
        <v>6533.04</v>
      </c>
      <c r="K23" s="48">
        <v>149741.96</v>
      </c>
      <c r="L23" s="49">
        <v>2777.88</v>
      </c>
      <c r="M23" s="48">
        <v>73081.52</v>
      </c>
      <c r="N23" s="49"/>
      <c r="O23" s="48"/>
      <c r="P23" s="49"/>
      <c r="Q23" s="48"/>
      <c r="R23" s="49"/>
      <c r="S23" s="48"/>
      <c r="T23" s="49"/>
      <c r="U23" s="48"/>
      <c r="V23" s="49"/>
      <c r="W23" s="48"/>
      <c r="X23" s="49"/>
      <c r="Y23" s="48"/>
      <c r="Z23" s="49"/>
      <c r="AA23" s="48"/>
      <c r="AB23" s="49"/>
      <c r="AC23" s="48"/>
      <c r="AD23" s="50">
        <f t="shared" si="0"/>
        <v>22101.14</v>
      </c>
      <c r="AE23" s="51">
        <f t="shared" si="0"/>
        <v>508788.88</v>
      </c>
    </row>
    <row r="24" spans="1:31" x14ac:dyDescent="0.25">
      <c r="A24" s="19">
        <v>22</v>
      </c>
      <c r="B24" s="8" t="s">
        <v>29</v>
      </c>
      <c r="C24" s="9" t="s">
        <v>94</v>
      </c>
      <c r="D24" s="11"/>
      <c r="E24" s="15">
        <v>810000022823</v>
      </c>
      <c r="F24" s="49">
        <v>14639.92</v>
      </c>
      <c r="G24" s="48">
        <v>326855.06</v>
      </c>
      <c r="H24" s="49">
        <v>13148.64</v>
      </c>
      <c r="I24" s="48">
        <v>294433.71999999997</v>
      </c>
      <c r="J24" s="49">
        <v>12826.63</v>
      </c>
      <c r="K24" s="48">
        <v>293995.68</v>
      </c>
      <c r="L24" s="49">
        <v>7127.13</v>
      </c>
      <c r="M24" s="48">
        <v>187503.5</v>
      </c>
      <c r="N24" s="49">
        <v>315.20999999999998</v>
      </c>
      <c r="O24" s="48">
        <v>8322.66</v>
      </c>
      <c r="P24" s="49"/>
      <c r="Q24" s="48"/>
      <c r="R24" s="49"/>
      <c r="S24" s="48"/>
      <c r="T24" s="49"/>
      <c r="U24" s="48"/>
      <c r="V24" s="49"/>
      <c r="W24" s="48"/>
      <c r="X24" s="49"/>
      <c r="Y24" s="48"/>
      <c r="Z24" s="49"/>
      <c r="AA24" s="48"/>
      <c r="AB24" s="49"/>
      <c r="AC24" s="48"/>
      <c r="AD24" s="50">
        <f t="shared" si="0"/>
        <v>48057.53</v>
      </c>
      <c r="AE24" s="51">
        <f t="shared" si="0"/>
        <v>1111110.6199999999</v>
      </c>
    </row>
    <row r="25" spans="1:31" x14ac:dyDescent="0.25">
      <c r="A25" s="19">
        <v>23</v>
      </c>
      <c r="B25" s="8" t="s">
        <v>70</v>
      </c>
      <c r="C25" s="9" t="s">
        <v>100</v>
      </c>
      <c r="D25" s="11"/>
      <c r="E25" s="15">
        <v>810000022824</v>
      </c>
      <c r="F25" s="49">
        <v>6660.51</v>
      </c>
      <c r="G25" s="48">
        <v>148704.47</v>
      </c>
      <c r="H25" s="49">
        <v>5164.75</v>
      </c>
      <c r="I25" s="48">
        <v>115652.82</v>
      </c>
      <c r="J25" s="64">
        <v>5323.97</v>
      </c>
      <c r="K25" s="65">
        <v>130376.68</v>
      </c>
      <c r="L25" s="64">
        <v>1534.09</v>
      </c>
      <c r="M25" s="65">
        <v>40153.25</v>
      </c>
      <c r="N25" s="64"/>
      <c r="O25" s="65"/>
      <c r="P25" s="49"/>
      <c r="Q25" s="48"/>
      <c r="R25" s="49"/>
      <c r="S25" s="48"/>
      <c r="T25" s="49"/>
      <c r="U25" s="48"/>
      <c r="V25" s="49"/>
      <c r="W25" s="48"/>
      <c r="X25" s="49"/>
      <c r="Y25" s="48"/>
      <c r="Z25" s="49"/>
      <c r="AA25" s="48"/>
      <c r="AB25" s="49"/>
      <c r="AC25" s="48"/>
      <c r="AD25" s="50">
        <f t="shared" si="0"/>
        <v>18683.32</v>
      </c>
      <c r="AE25" s="51">
        <f t="shared" si="0"/>
        <v>434887.22</v>
      </c>
    </row>
    <row r="26" spans="1:31" x14ac:dyDescent="0.25">
      <c r="A26" s="19">
        <v>24</v>
      </c>
      <c r="B26" s="8" t="s">
        <v>63</v>
      </c>
      <c r="C26" s="9" t="s">
        <v>91</v>
      </c>
      <c r="D26" s="11"/>
      <c r="E26" s="15">
        <v>800000193432</v>
      </c>
      <c r="F26" s="49">
        <v>13803.32</v>
      </c>
      <c r="G26" s="48">
        <v>308176.78000000003</v>
      </c>
      <c r="H26" s="49">
        <v>13634.51</v>
      </c>
      <c r="I26" s="48">
        <v>305313.62</v>
      </c>
      <c r="J26" s="49">
        <v>15188.43</v>
      </c>
      <c r="K26" s="48">
        <v>348129.8</v>
      </c>
      <c r="L26" s="49">
        <v>13226.21</v>
      </c>
      <c r="M26" s="48">
        <v>347960.53</v>
      </c>
      <c r="N26" s="49"/>
      <c r="O26" s="48"/>
      <c r="P26" s="49"/>
      <c r="Q26" s="48"/>
      <c r="R26" s="49"/>
      <c r="S26" s="48"/>
      <c r="T26" s="49"/>
      <c r="U26" s="48"/>
      <c r="V26" s="49"/>
      <c r="W26" s="48"/>
      <c r="X26" s="49"/>
      <c r="Y26" s="48"/>
      <c r="Z26" s="49"/>
      <c r="AA26" s="48"/>
      <c r="AB26" s="49"/>
      <c r="AC26" s="48"/>
      <c r="AD26" s="50">
        <f t="shared" si="0"/>
        <v>55852.47</v>
      </c>
      <c r="AE26" s="51">
        <f t="shared" si="0"/>
        <v>1309580.73</v>
      </c>
    </row>
    <row r="27" spans="1:31" x14ac:dyDescent="0.25">
      <c r="A27" s="19">
        <v>25</v>
      </c>
      <c r="B27" s="8" t="s">
        <v>24</v>
      </c>
      <c r="C27" s="9" t="s">
        <v>105</v>
      </c>
      <c r="D27" s="11"/>
      <c r="E27" s="15">
        <v>800000140694</v>
      </c>
      <c r="F27" s="49">
        <v>3582.7</v>
      </c>
      <c r="G27" s="48">
        <v>79988.399999999994</v>
      </c>
      <c r="H27" s="49">
        <v>3596.11</v>
      </c>
      <c r="I27" s="48">
        <v>80526.67</v>
      </c>
      <c r="J27" s="49"/>
      <c r="K27" s="48"/>
      <c r="L27" s="49"/>
      <c r="M27" s="48"/>
      <c r="N27" s="49"/>
      <c r="O27" s="48"/>
      <c r="P27" s="49"/>
      <c r="Q27" s="48"/>
      <c r="R27" s="49"/>
      <c r="S27" s="48"/>
      <c r="T27" s="49"/>
      <c r="U27" s="48"/>
      <c r="V27" s="49"/>
      <c r="W27" s="48"/>
      <c r="X27" s="49"/>
      <c r="Y27" s="48"/>
      <c r="Z27" s="49"/>
      <c r="AA27" s="52"/>
      <c r="AB27" s="49"/>
      <c r="AC27" s="48"/>
      <c r="AD27" s="50">
        <f t="shared" si="0"/>
        <v>7178.8099999999995</v>
      </c>
      <c r="AE27" s="51">
        <f t="shared" si="0"/>
        <v>160515.07</v>
      </c>
    </row>
    <row r="28" spans="1:31" x14ac:dyDescent="0.25">
      <c r="A28" s="19">
        <v>26</v>
      </c>
      <c r="B28" s="8" t="s">
        <v>3</v>
      </c>
      <c r="C28" s="9" t="s">
        <v>83</v>
      </c>
      <c r="D28" s="8"/>
      <c r="E28" s="10">
        <v>810000023245</v>
      </c>
      <c r="F28" s="49">
        <v>26080.27</v>
      </c>
      <c r="G28" s="48">
        <v>527650.19999999995</v>
      </c>
      <c r="H28" s="49">
        <v>22833.07</v>
      </c>
      <c r="I28" s="48">
        <v>462704.89</v>
      </c>
      <c r="J28" s="49">
        <v>26095.41</v>
      </c>
      <c r="K28" s="48">
        <v>540084.96</v>
      </c>
      <c r="L28" s="49">
        <v>9585.41</v>
      </c>
      <c r="M28" s="48">
        <v>230251.56</v>
      </c>
      <c r="N28" s="49"/>
      <c r="O28" s="48"/>
      <c r="P28" s="49"/>
      <c r="Q28" s="48"/>
      <c r="R28" s="49"/>
      <c r="S28" s="48"/>
      <c r="T28" s="49"/>
      <c r="U28" s="48"/>
      <c r="V28" s="49"/>
      <c r="W28" s="48"/>
      <c r="X28" s="49"/>
      <c r="Y28" s="48"/>
      <c r="Z28" s="49"/>
      <c r="AA28" s="48"/>
      <c r="AB28" s="49"/>
      <c r="AC28" s="48"/>
      <c r="AD28" s="50">
        <f t="shared" si="0"/>
        <v>84594.16</v>
      </c>
      <c r="AE28" s="51">
        <f t="shared" si="0"/>
        <v>1760691.61</v>
      </c>
    </row>
    <row r="29" spans="1:31" x14ac:dyDescent="0.25">
      <c r="A29" s="19">
        <v>27</v>
      </c>
      <c r="B29" s="8" t="s">
        <v>25</v>
      </c>
      <c r="C29" s="8" t="s">
        <v>102</v>
      </c>
      <c r="D29" s="8"/>
      <c r="E29" s="26">
        <v>80000157139</v>
      </c>
      <c r="F29" s="49">
        <v>2370.35</v>
      </c>
      <c r="G29" s="48">
        <v>52911.72</v>
      </c>
      <c r="H29" s="49">
        <v>1830.61</v>
      </c>
      <c r="I29" s="48">
        <v>40952.58</v>
      </c>
      <c r="J29" s="49">
        <v>2027.53</v>
      </c>
      <c r="K29" s="48">
        <v>45929.43</v>
      </c>
      <c r="L29" s="49"/>
      <c r="M29" s="48"/>
      <c r="N29" s="49"/>
      <c r="O29" s="48"/>
      <c r="P29" s="49"/>
      <c r="Q29" s="48"/>
      <c r="R29" s="49"/>
      <c r="S29" s="48"/>
      <c r="T29" s="49"/>
      <c r="U29" s="48"/>
      <c r="V29" s="49"/>
      <c r="W29" s="48"/>
      <c r="X29" s="49"/>
      <c r="Y29" s="48"/>
      <c r="Z29" s="49"/>
      <c r="AA29" s="48"/>
      <c r="AB29" s="49"/>
      <c r="AC29" s="48"/>
      <c r="AD29" s="50">
        <f t="shared" si="0"/>
        <v>6228.49</v>
      </c>
      <c r="AE29" s="51">
        <f t="shared" si="0"/>
        <v>139793.73000000001</v>
      </c>
    </row>
    <row r="30" spans="1:31" x14ac:dyDescent="0.25">
      <c r="A30" s="19">
        <v>28</v>
      </c>
      <c r="B30" s="8" t="s">
        <v>50</v>
      </c>
      <c r="C30" s="18" t="s">
        <v>81</v>
      </c>
      <c r="D30" s="18"/>
      <c r="E30" s="10">
        <v>800000224751</v>
      </c>
      <c r="F30" s="49">
        <v>130332.87</v>
      </c>
      <c r="G30" s="48">
        <v>2643904.5299999998</v>
      </c>
      <c r="H30" s="49">
        <v>104034.45</v>
      </c>
      <c r="I30" s="48">
        <v>2106362.83</v>
      </c>
      <c r="J30" s="49">
        <v>109241.56</v>
      </c>
      <c r="K30" s="48">
        <v>2222737.98</v>
      </c>
      <c r="L30" s="49">
        <v>74436.460000000006</v>
      </c>
      <c r="M30" s="48">
        <v>1760353</v>
      </c>
      <c r="N30" s="49">
        <v>27898.67</v>
      </c>
      <c r="O30" s="48">
        <v>671098.76</v>
      </c>
      <c r="P30" s="49"/>
      <c r="Q30" s="48"/>
      <c r="R30" s="49"/>
      <c r="S30" s="48"/>
      <c r="T30" s="49"/>
      <c r="U30" s="48"/>
      <c r="V30" s="49"/>
      <c r="W30" s="48"/>
      <c r="X30" s="49"/>
      <c r="Y30" s="48"/>
      <c r="Z30" s="49"/>
      <c r="AA30" s="48"/>
      <c r="AB30" s="49"/>
      <c r="AC30" s="48"/>
      <c r="AD30" s="50">
        <f t="shared" si="0"/>
        <v>445944.01</v>
      </c>
      <c r="AE30" s="51">
        <f t="shared" si="0"/>
        <v>9404457.0999999996</v>
      </c>
    </row>
    <row r="31" spans="1:31" x14ac:dyDescent="0.25">
      <c r="A31" s="19">
        <v>29</v>
      </c>
      <c r="B31" s="8" t="s">
        <v>27</v>
      </c>
      <c r="C31" s="18" t="s">
        <v>84</v>
      </c>
      <c r="D31" s="18"/>
      <c r="E31" s="10">
        <v>800000282079</v>
      </c>
      <c r="F31" s="49">
        <v>27940.15</v>
      </c>
      <c r="G31" s="48">
        <v>565187.81999999995</v>
      </c>
      <c r="H31" s="49">
        <v>21616.9</v>
      </c>
      <c r="I31" s="48">
        <v>437672.58</v>
      </c>
      <c r="J31" s="49">
        <v>24592.04</v>
      </c>
      <c r="K31" s="48">
        <v>500374.25</v>
      </c>
      <c r="L31" s="49"/>
      <c r="M31" s="48"/>
      <c r="N31" s="49">
        <v>3692.37</v>
      </c>
      <c r="O31" s="48">
        <v>88818.42</v>
      </c>
      <c r="P31" s="49"/>
      <c r="Q31" s="48"/>
      <c r="R31" s="49"/>
      <c r="S31" s="48"/>
      <c r="T31" s="49"/>
      <c r="U31" s="48"/>
      <c r="V31" s="49"/>
      <c r="W31" s="48"/>
      <c r="X31" s="49"/>
      <c r="Y31" s="48"/>
      <c r="Z31" s="49"/>
      <c r="AA31" s="48"/>
      <c r="AB31" s="49"/>
      <c r="AC31" s="48"/>
      <c r="AD31" s="50">
        <f t="shared" si="0"/>
        <v>77841.459999999992</v>
      </c>
      <c r="AE31" s="51">
        <f t="shared" si="0"/>
        <v>1592053.0699999998</v>
      </c>
    </row>
    <row r="32" spans="1:31" x14ac:dyDescent="0.25">
      <c r="A32" s="19">
        <v>30</v>
      </c>
      <c r="B32" s="8" t="s">
        <v>46</v>
      </c>
      <c r="C32" s="18" t="s">
        <v>88</v>
      </c>
      <c r="D32" s="18"/>
      <c r="E32" s="10">
        <v>810000009178</v>
      </c>
      <c r="F32" s="49">
        <v>21911.91</v>
      </c>
      <c r="G32" s="48">
        <v>488859.58</v>
      </c>
      <c r="H32" s="49">
        <v>16485.599999999999</v>
      </c>
      <c r="I32" s="48">
        <v>368561.59</v>
      </c>
      <c r="J32" s="49">
        <v>19374.53</v>
      </c>
      <c r="K32" s="48">
        <v>437068.2</v>
      </c>
      <c r="L32" s="49"/>
      <c r="M32" s="48"/>
      <c r="N32" s="49">
        <v>5453.81</v>
      </c>
      <c r="O32" s="48">
        <v>143850.74</v>
      </c>
      <c r="P32" s="49"/>
      <c r="Q32" s="48"/>
      <c r="R32" s="49"/>
      <c r="S32" s="48"/>
      <c r="T32" s="49"/>
      <c r="U32" s="48"/>
      <c r="V32" s="49"/>
      <c r="W32" s="48"/>
      <c r="X32" s="49"/>
      <c r="Y32" s="48"/>
      <c r="Z32" s="49"/>
      <c r="AA32" s="48"/>
      <c r="AB32" s="49"/>
      <c r="AC32" s="48"/>
      <c r="AD32" s="50">
        <f t="shared" si="0"/>
        <v>63225.850000000006</v>
      </c>
      <c r="AE32" s="51">
        <f t="shared" si="0"/>
        <v>1438340.11</v>
      </c>
    </row>
    <row r="33" spans="1:31" x14ac:dyDescent="0.25">
      <c r="A33" s="20">
        <v>31</v>
      </c>
      <c r="B33" s="18" t="s">
        <v>112</v>
      </c>
      <c r="C33" s="18" t="s">
        <v>92</v>
      </c>
      <c r="D33" s="18"/>
      <c r="E33" s="10">
        <v>810000242538</v>
      </c>
      <c r="F33" s="49">
        <v>6919.12</v>
      </c>
      <c r="G33" s="48">
        <v>154531.32999999999</v>
      </c>
      <c r="H33" s="49">
        <v>6069.71</v>
      </c>
      <c r="I33" s="48">
        <v>502394.71</v>
      </c>
      <c r="J33" s="49">
        <v>6993.22</v>
      </c>
      <c r="K33" s="48">
        <v>163066.57999999999</v>
      </c>
      <c r="L33" s="49">
        <v>7160.91</v>
      </c>
      <c r="M33" s="48">
        <v>188478.59</v>
      </c>
      <c r="N33" s="49">
        <v>5589.05</v>
      </c>
      <c r="O33" s="48">
        <v>147788.29999999999</v>
      </c>
      <c r="P33" s="46"/>
      <c r="Q33" s="54"/>
      <c r="R33" s="47"/>
      <c r="S33" s="54"/>
      <c r="T33" s="47"/>
      <c r="U33" s="54"/>
      <c r="V33" s="46"/>
      <c r="W33" s="54"/>
      <c r="X33" s="46"/>
      <c r="Y33" s="54"/>
      <c r="Z33" s="46"/>
      <c r="AA33" s="54"/>
      <c r="AB33" s="46"/>
      <c r="AC33" s="54"/>
      <c r="AD33" s="50">
        <f t="shared" si="0"/>
        <v>32732.01</v>
      </c>
      <c r="AE33" s="51">
        <f t="shared" si="0"/>
        <v>1156259.51</v>
      </c>
    </row>
    <row r="34" spans="1:31" x14ac:dyDescent="0.25">
      <c r="A34" s="20">
        <v>32</v>
      </c>
      <c r="B34" s="18" t="s">
        <v>113</v>
      </c>
      <c r="C34" s="18" t="s">
        <v>120</v>
      </c>
      <c r="D34" s="18"/>
      <c r="E34" s="66">
        <v>810004649688</v>
      </c>
      <c r="F34" s="49"/>
      <c r="G34" s="48"/>
      <c r="H34" s="49"/>
      <c r="I34" s="48"/>
      <c r="J34" s="49">
        <v>129.38</v>
      </c>
      <c r="K34" s="48">
        <v>3041.47</v>
      </c>
      <c r="L34" s="49">
        <v>76.22</v>
      </c>
      <c r="M34" s="48">
        <v>2006.05</v>
      </c>
      <c r="N34" s="49">
        <v>1.02</v>
      </c>
      <c r="O34" s="48">
        <v>26.94</v>
      </c>
      <c r="P34" s="46"/>
      <c r="Q34" s="54"/>
      <c r="R34" s="47"/>
      <c r="S34" s="54"/>
      <c r="T34" s="47"/>
      <c r="U34" s="54"/>
      <c r="V34" s="46"/>
      <c r="W34" s="54"/>
      <c r="X34" s="46"/>
      <c r="Y34" s="54"/>
      <c r="Z34" s="46"/>
      <c r="AA34" s="54"/>
      <c r="AB34" s="46"/>
      <c r="AC34" s="54"/>
      <c r="AD34" s="50"/>
      <c r="AE34" s="51"/>
    </row>
    <row r="35" spans="1:31" x14ac:dyDescent="0.25">
      <c r="A35" s="20">
        <v>33</v>
      </c>
      <c r="B35" s="18" t="s">
        <v>114</v>
      </c>
      <c r="C35" s="18" t="s">
        <v>121</v>
      </c>
      <c r="D35" s="18"/>
      <c r="E35" s="66">
        <v>810004649728</v>
      </c>
      <c r="F35" s="49"/>
      <c r="G35" s="48"/>
      <c r="H35" s="49"/>
      <c r="I35" s="48"/>
      <c r="J35" s="49">
        <v>56.21</v>
      </c>
      <c r="K35" s="48">
        <v>1321.3</v>
      </c>
      <c r="L35" s="49">
        <v>24.01</v>
      </c>
      <c r="M35" s="48">
        <v>632.04</v>
      </c>
      <c r="N35" s="49">
        <v>6.11</v>
      </c>
      <c r="O35" s="48">
        <v>161.63999999999999</v>
      </c>
      <c r="P35" s="46"/>
      <c r="Q35" s="54"/>
      <c r="R35" s="47"/>
      <c r="S35" s="54"/>
      <c r="T35" s="47"/>
      <c r="U35" s="54"/>
      <c r="V35" s="46"/>
      <c r="W35" s="54"/>
      <c r="X35" s="46"/>
      <c r="Y35" s="54"/>
      <c r="Z35" s="46"/>
      <c r="AA35" s="54"/>
      <c r="AB35" s="46"/>
      <c r="AC35" s="54"/>
      <c r="AD35" s="50"/>
      <c r="AE35" s="51"/>
    </row>
    <row r="36" spans="1:31" x14ac:dyDescent="0.25">
      <c r="A36" s="18"/>
      <c r="B36" s="18"/>
      <c r="C36" s="18"/>
      <c r="D36" s="18"/>
      <c r="E36" s="27" t="s">
        <v>30</v>
      </c>
      <c r="F36" s="46">
        <f>SUM(F3:F33)</f>
        <v>492937.68000000005</v>
      </c>
      <c r="G36" s="54">
        <f t="shared" ref="G36:AD36" si="1">SUM(G3:G33)</f>
        <v>10379607.6</v>
      </c>
      <c r="H36" s="46">
        <f t="shared" si="1"/>
        <v>403579.10000000003</v>
      </c>
      <c r="I36" s="54">
        <f t="shared" si="1"/>
        <v>8861785.5</v>
      </c>
      <c r="J36" s="46">
        <f t="shared" ref="J36:O36" si="2">SUM(J3:J35)</f>
        <v>451157.16</v>
      </c>
      <c r="K36" s="54">
        <f t="shared" si="2"/>
        <v>9664918.3599999994</v>
      </c>
      <c r="L36" s="46">
        <f t="shared" si="2"/>
        <v>203355.07000000007</v>
      </c>
      <c r="M36" s="54">
        <f t="shared" si="2"/>
        <v>5026280.7100000009</v>
      </c>
      <c r="N36" s="46">
        <f t="shared" si="2"/>
        <v>43722.85</v>
      </c>
      <c r="O36" s="54">
        <f t="shared" si="2"/>
        <v>1080308.98</v>
      </c>
      <c r="P36" s="46">
        <f t="shared" si="1"/>
        <v>0</v>
      </c>
      <c r="Q36" s="54">
        <f t="shared" si="1"/>
        <v>0</v>
      </c>
      <c r="R36" s="46">
        <f t="shared" si="1"/>
        <v>0</v>
      </c>
      <c r="S36" s="54">
        <f t="shared" si="1"/>
        <v>0</v>
      </c>
      <c r="T36" s="46">
        <f t="shared" si="1"/>
        <v>0</v>
      </c>
      <c r="U36" s="54">
        <f t="shared" si="1"/>
        <v>0</v>
      </c>
      <c r="V36" s="46">
        <f t="shared" si="1"/>
        <v>0</v>
      </c>
      <c r="W36" s="54">
        <f t="shared" si="1"/>
        <v>0</v>
      </c>
      <c r="X36" s="46">
        <f t="shared" si="1"/>
        <v>0</v>
      </c>
      <c r="Y36" s="54">
        <f t="shared" si="1"/>
        <v>0</v>
      </c>
      <c r="Z36" s="46">
        <f t="shared" si="1"/>
        <v>0</v>
      </c>
      <c r="AA36" s="54">
        <f t="shared" si="1"/>
        <v>0</v>
      </c>
      <c r="AB36" s="46">
        <f t="shared" si="1"/>
        <v>0</v>
      </c>
      <c r="AC36" s="54">
        <f t="shared" si="1"/>
        <v>0</v>
      </c>
      <c r="AD36" s="55">
        <f t="shared" si="1"/>
        <v>1594458.9100000004</v>
      </c>
      <c r="AE36" s="51">
        <f t="shared" ref="AE36" si="3">AC36+AA36+Y36+W36+U36+S36+Q36+O36+M36+K36+I36+G36</f>
        <v>35012901.149999999</v>
      </c>
    </row>
  </sheetData>
  <mergeCells count="14">
    <mergeCell ref="AB1:AC1"/>
    <mergeCell ref="AD1:AE1"/>
    <mergeCell ref="P1:Q1"/>
    <mergeCell ref="R1:S1"/>
    <mergeCell ref="T1:U1"/>
    <mergeCell ref="V1:W1"/>
    <mergeCell ref="X1:Y1"/>
    <mergeCell ref="Z1:AA1"/>
    <mergeCell ref="A1:B1"/>
    <mergeCell ref="F1:G1"/>
    <mergeCell ref="H1:I1"/>
    <mergeCell ref="J1:K1"/>
    <mergeCell ref="L1:M1"/>
    <mergeCell ref="N1:O1"/>
  </mergeCells>
  <hyperlinks>
    <hyperlink ref="E6" r:id="rId1" tooltip="800000139895" display="http://kzccrmapp1.aksa.com:8000/sap(bD1UUiZjPTEwMCZpPTEmZT1NakV4T1RkZlgxOWZYMTlmTWpBeE1UazBBRkJXdmgzeEh1eXY0QnotalhzNElRJTNkJTNk)/bc/bsp/sap/crm_ui_frame/4" xr:uid="{4CC8FE1B-1D54-44F1-B9D2-F67266A81756}"/>
  </hyperlinks>
  <pageMargins left="0.7" right="0.7" top="0.75" bottom="0.75" header="0.3" footer="0.3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ayfa2"/>
  <dimension ref="A1:AG51"/>
  <sheetViews>
    <sheetView workbookViewId="0">
      <pane xSplit="5" ySplit="1" topLeftCell="F2" activePane="bottomRight" state="frozen"/>
      <selection pane="topRight" activeCell="F1" sqref="F1"/>
      <selection pane="bottomLeft" activeCell="A2" sqref="A2"/>
      <selection pane="bottomRight" activeCell="D2" sqref="D2"/>
    </sheetView>
  </sheetViews>
  <sheetFormatPr defaultRowHeight="14.25" x14ac:dyDescent="0.25"/>
  <cols>
    <col min="1" max="1" width="3.7109375" style="20" customWidth="1"/>
    <col min="2" max="2" width="37" style="18" customWidth="1"/>
    <col min="3" max="3" width="26" style="18" hidden="1" customWidth="1"/>
    <col min="4" max="4" width="39.5703125" style="18" customWidth="1"/>
    <col min="5" max="5" width="19.140625" style="18" customWidth="1"/>
    <col min="6" max="9" width="13" style="21" customWidth="1"/>
    <col min="10" max="15" width="13" style="18" customWidth="1"/>
    <col min="16" max="17" width="12.7109375" style="18" customWidth="1"/>
    <col min="18" max="28" width="13" style="18" customWidth="1"/>
    <col min="29" max="29" width="14.28515625" style="18" bestFit="1" customWidth="1"/>
    <col min="30" max="30" width="13.7109375" style="18" bestFit="1" customWidth="1"/>
    <col min="31" max="31" width="14.85546875" style="18" bestFit="1" customWidth="1"/>
    <col min="32" max="16384" width="9.140625" style="18"/>
  </cols>
  <sheetData>
    <row r="1" spans="1:33" ht="21" customHeight="1" x14ac:dyDescent="0.25">
      <c r="A1" s="61" t="s">
        <v>116</v>
      </c>
      <c r="B1" s="61"/>
      <c r="C1" s="40"/>
      <c r="D1" s="40"/>
      <c r="E1" s="40"/>
      <c r="F1" s="61">
        <v>1</v>
      </c>
      <c r="G1" s="61"/>
      <c r="H1" s="61">
        <v>2</v>
      </c>
      <c r="I1" s="61"/>
      <c r="J1" s="61">
        <v>3</v>
      </c>
      <c r="K1" s="61"/>
      <c r="L1" s="61">
        <v>4</v>
      </c>
      <c r="M1" s="61"/>
      <c r="N1" s="61">
        <v>5</v>
      </c>
      <c r="O1" s="61"/>
      <c r="P1" s="61">
        <v>6</v>
      </c>
      <c r="Q1" s="61"/>
      <c r="R1" s="61">
        <v>7</v>
      </c>
      <c r="S1" s="61"/>
      <c r="T1" s="61">
        <v>8</v>
      </c>
      <c r="U1" s="61"/>
      <c r="V1" s="61">
        <v>9</v>
      </c>
      <c r="W1" s="61"/>
      <c r="X1" s="61">
        <v>10</v>
      </c>
      <c r="Y1" s="61"/>
      <c r="Z1" s="61">
        <v>11</v>
      </c>
      <c r="AA1" s="61"/>
      <c r="AB1" s="61">
        <v>12</v>
      </c>
      <c r="AC1" s="61"/>
      <c r="AD1" s="62" t="s">
        <v>66</v>
      </c>
      <c r="AE1" s="62"/>
    </row>
    <row r="2" spans="1:33" ht="33" customHeight="1" x14ac:dyDescent="0.25">
      <c r="A2" s="19"/>
      <c r="B2" s="1" t="s">
        <v>0</v>
      </c>
      <c r="C2" s="1"/>
      <c r="D2" s="1"/>
      <c r="E2" s="2" t="s">
        <v>2</v>
      </c>
      <c r="F2" s="16" t="s">
        <v>61</v>
      </c>
      <c r="G2" s="42" t="s">
        <v>49</v>
      </c>
      <c r="H2" s="16" t="s">
        <v>61</v>
      </c>
      <c r="I2" s="42" t="s">
        <v>49</v>
      </c>
      <c r="J2" s="16" t="s">
        <v>61</v>
      </c>
      <c r="K2" s="42" t="s">
        <v>49</v>
      </c>
      <c r="L2" s="16" t="s">
        <v>61</v>
      </c>
      <c r="M2" s="42" t="s">
        <v>49</v>
      </c>
      <c r="N2" s="16" t="s">
        <v>61</v>
      </c>
      <c r="O2" s="42" t="s">
        <v>49</v>
      </c>
      <c r="P2" s="16" t="s">
        <v>61</v>
      </c>
      <c r="Q2" s="42" t="s">
        <v>49</v>
      </c>
      <c r="R2" s="16" t="s">
        <v>61</v>
      </c>
      <c r="S2" s="42" t="s">
        <v>49</v>
      </c>
      <c r="T2" s="16" t="s">
        <v>61</v>
      </c>
      <c r="U2" s="42" t="s">
        <v>49</v>
      </c>
      <c r="V2" s="16" t="s">
        <v>61</v>
      </c>
      <c r="W2" s="42" t="s">
        <v>49</v>
      </c>
      <c r="X2" s="16" t="s">
        <v>61</v>
      </c>
      <c r="Y2" s="42" t="s">
        <v>49</v>
      </c>
      <c r="Z2" s="16" t="s">
        <v>61</v>
      </c>
      <c r="AA2" s="42" t="s">
        <v>49</v>
      </c>
      <c r="AB2" s="16" t="s">
        <v>61</v>
      </c>
      <c r="AC2" s="42" t="s">
        <v>49</v>
      </c>
      <c r="AD2" s="41" t="s">
        <v>61</v>
      </c>
      <c r="AE2" s="42" t="s">
        <v>49</v>
      </c>
    </row>
    <row r="3" spans="1:33" ht="21" customHeight="1" x14ac:dyDescent="0.25">
      <c r="A3" s="19">
        <v>1</v>
      </c>
      <c r="B3" s="3" t="s">
        <v>73</v>
      </c>
      <c r="C3" s="4">
        <v>810000022779</v>
      </c>
      <c r="D3" s="5" t="s">
        <v>85</v>
      </c>
      <c r="E3" s="6">
        <v>810000022779</v>
      </c>
      <c r="F3" s="7">
        <v>25962.77</v>
      </c>
      <c r="G3" s="43">
        <v>399015</v>
      </c>
      <c r="H3" s="22">
        <v>28234.09</v>
      </c>
      <c r="I3" s="43">
        <v>434760</v>
      </c>
      <c r="J3" s="22">
        <v>17273.89</v>
      </c>
      <c r="K3" s="43">
        <v>273400</v>
      </c>
      <c r="L3" s="22">
        <v>4507.33</v>
      </c>
      <c r="M3" s="43">
        <v>83200</v>
      </c>
      <c r="N3" s="25"/>
      <c r="O3" s="43"/>
      <c r="P3" s="25"/>
      <c r="Q3" s="43"/>
      <c r="R3" s="25"/>
      <c r="S3" s="43"/>
      <c r="T3" s="25"/>
      <c r="U3" s="43"/>
      <c r="V3" s="25"/>
      <c r="W3" s="43"/>
      <c r="X3" s="25">
        <v>5185.22</v>
      </c>
      <c r="Y3" s="43">
        <v>104220.64</v>
      </c>
      <c r="Z3" s="49">
        <v>19041.04</v>
      </c>
      <c r="AA3" s="48">
        <v>383895.36</v>
      </c>
      <c r="AB3" s="49">
        <v>30090.11</v>
      </c>
      <c r="AC3" s="48">
        <v>608039.66</v>
      </c>
      <c r="AD3" s="50">
        <f>AB3+Z3+X3+V3+T3+R3+P3+N3+L3+J3+H3+F3</f>
        <v>130294.45</v>
      </c>
      <c r="AE3" s="51">
        <f>AC3+AA3+Y3+W3+U3+S3+Q3+O3+M3+K3+I3+G3</f>
        <v>2286530.66</v>
      </c>
      <c r="AG3" s="18">
        <f>(AE3+AE4)/(AD3+AD4)</f>
        <v>17.556606354899696</v>
      </c>
    </row>
    <row r="4" spans="1:33" ht="21" customHeight="1" x14ac:dyDescent="0.25">
      <c r="A4" s="19">
        <v>2</v>
      </c>
      <c r="B4" s="3" t="s">
        <v>74</v>
      </c>
      <c r="C4" s="4"/>
      <c r="D4" s="5" t="s">
        <v>106</v>
      </c>
      <c r="E4" s="15">
        <v>800000305184</v>
      </c>
      <c r="F4" s="7">
        <v>52.55</v>
      </c>
      <c r="G4" s="43">
        <v>895</v>
      </c>
      <c r="H4" s="22">
        <v>44.63</v>
      </c>
      <c r="I4" s="43">
        <v>760</v>
      </c>
      <c r="J4" s="22">
        <v>36.44</v>
      </c>
      <c r="K4" s="43">
        <v>635</v>
      </c>
      <c r="L4" s="22">
        <v>48.02</v>
      </c>
      <c r="M4" s="43">
        <v>970</v>
      </c>
      <c r="N4" s="22">
        <v>48.38</v>
      </c>
      <c r="O4" s="43">
        <v>985</v>
      </c>
      <c r="P4" s="22">
        <v>46.4</v>
      </c>
      <c r="Q4" s="43">
        <v>960</v>
      </c>
      <c r="R4" s="22">
        <v>46.4</v>
      </c>
      <c r="S4" s="43">
        <v>960</v>
      </c>
      <c r="T4" s="22">
        <v>48.65</v>
      </c>
      <c r="U4" s="43">
        <v>1065</v>
      </c>
      <c r="V4" s="22">
        <v>16.75</v>
      </c>
      <c r="W4" s="43">
        <v>368.17</v>
      </c>
      <c r="X4" s="25">
        <v>11.73</v>
      </c>
      <c r="Y4" s="43">
        <v>259.87</v>
      </c>
      <c r="Z4" s="49">
        <f>17.22+5.27</f>
        <v>22.49</v>
      </c>
      <c r="AA4" s="48">
        <f>382.26+116.59</f>
        <v>498.85</v>
      </c>
      <c r="AB4" s="49">
        <v>12.16</v>
      </c>
      <c r="AC4" s="48">
        <v>270.92</v>
      </c>
      <c r="AD4" s="50">
        <f t="shared" ref="AD4:AD33" si="0">AB4+Z4+X4+V4+T4+R4+P4+N4+L4+J4+H4+F4</f>
        <v>434.6</v>
      </c>
      <c r="AE4" s="51">
        <f t="shared" ref="AE4:AE34" si="1">AC4+AA4+Y4+W4+U4+S4+Q4+O4+M4+K4+I4+G4</f>
        <v>8627.81</v>
      </c>
    </row>
    <row r="5" spans="1:33" ht="21" customHeight="1" x14ac:dyDescent="0.25">
      <c r="A5" s="19">
        <v>3</v>
      </c>
      <c r="B5" s="8" t="s">
        <v>6</v>
      </c>
      <c r="C5" s="9">
        <v>810000022793</v>
      </c>
      <c r="D5" s="5" t="s">
        <v>96</v>
      </c>
      <c r="E5" s="10">
        <v>810000022793</v>
      </c>
      <c r="F5" s="7">
        <v>14105.05</v>
      </c>
      <c r="G5" s="43">
        <v>241775</v>
      </c>
      <c r="H5" s="22">
        <v>14165.06</v>
      </c>
      <c r="I5" s="43">
        <v>241195</v>
      </c>
      <c r="J5" s="22">
        <v>7464.03</v>
      </c>
      <c r="K5" s="43">
        <v>130840</v>
      </c>
      <c r="L5" s="22">
        <v>3907.07</v>
      </c>
      <c r="M5" s="43">
        <v>78930</v>
      </c>
      <c r="N5" s="25"/>
      <c r="O5" s="43"/>
      <c r="P5" s="25"/>
      <c r="Q5" s="43"/>
      <c r="R5" s="25"/>
      <c r="S5" s="43"/>
      <c r="T5" s="25"/>
      <c r="U5" s="43"/>
      <c r="V5" s="25"/>
      <c r="W5" s="43"/>
      <c r="X5" s="22">
        <v>2193.96</v>
      </c>
      <c r="Y5" s="43">
        <v>48421.48</v>
      </c>
      <c r="Z5" s="49">
        <v>9200.59</v>
      </c>
      <c r="AA5" s="48">
        <v>204215.76</v>
      </c>
      <c r="AB5" s="49">
        <v>16478.240000000002</v>
      </c>
      <c r="AC5" s="48">
        <v>367219.07</v>
      </c>
      <c r="AD5" s="50">
        <f t="shared" si="0"/>
        <v>67514</v>
      </c>
      <c r="AE5" s="51">
        <f t="shared" si="1"/>
        <v>1312596.31</v>
      </c>
    </row>
    <row r="6" spans="1:33" ht="21" customHeight="1" x14ac:dyDescent="0.25">
      <c r="A6" s="19">
        <v>4</v>
      </c>
      <c r="B6" s="8" t="s">
        <v>7</v>
      </c>
      <c r="C6" s="9">
        <v>810000022795</v>
      </c>
      <c r="D6" s="11" t="s">
        <v>95</v>
      </c>
      <c r="E6" s="15">
        <v>810000022795</v>
      </c>
      <c r="F6" s="7">
        <v>9975.52</v>
      </c>
      <c r="G6" s="43">
        <v>169260</v>
      </c>
      <c r="H6" s="22">
        <v>17727.63</v>
      </c>
      <c r="I6" s="43">
        <v>301855</v>
      </c>
      <c r="J6" s="22">
        <v>10325.459999999999</v>
      </c>
      <c r="K6" s="43">
        <v>181005</v>
      </c>
      <c r="L6" s="22">
        <v>2481.1</v>
      </c>
      <c r="M6" s="43">
        <v>50120</v>
      </c>
      <c r="N6" s="22">
        <v>26.15</v>
      </c>
      <c r="O6" s="43">
        <v>530</v>
      </c>
      <c r="P6" s="22"/>
      <c r="Q6" s="43"/>
      <c r="R6" s="25"/>
      <c r="S6" s="43"/>
      <c r="T6" s="25"/>
      <c r="U6" s="43"/>
      <c r="V6" s="25"/>
      <c r="W6" s="43"/>
      <c r="X6" s="22">
        <v>3580.1</v>
      </c>
      <c r="Y6" s="43">
        <v>79017.279999999999</v>
      </c>
      <c r="Z6" s="49">
        <v>7014.7</v>
      </c>
      <c r="AA6" s="48">
        <v>155697.97</v>
      </c>
      <c r="AB6" s="49">
        <v>13636.19</v>
      </c>
      <c r="AC6" s="48">
        <v>303883.63</v>
      </c>
      <c r="AD6" s="50">
        <f t="shared" si="0"/>
        <v>64766.850000000006</v>
      </c>
      <c r="AE6" s="51">
        <f t="shared" si="1"/>
        <v>1241368.8799999999</v>
      </c>
    </row>
    <row r="7" spans="1:33" ht="21" customHeight="1" x14ac:dyDescent="0.25">
      <c r="A7" s="19">
        <v>5</v>
      </c>
      <c r="B7" s="8" t="s">
        <v>75</v>
      </c>
      <c r="C7" s="9"/>
      <c r="D7" s="11" t="s">
        <v>89</v>
      </c>
      <c r="E7" s="15">
        <v>800000250199</v>
      </c>
      <c r="F7" s="7">
        <v>17009.86</v>
      </c>
      <c r="G7" s="43">
        <v>261420</v>
      </c>
      <c r="H7" s="22">
        <v>22182.87</v>
      </c>
      <c r="I7" s="43">
        <v>341580</v>
      </c>
      <c r="J7" s="22">
        <v>15366.72</v>
      </c>
      <c r="K7" s="43">
        <v>243220</v>
      </c>
      <c r="L7" s="22">
        <v>3457.53</v>
      </c>
      <c r="M7" s="43">
        <v>63820</v>
      </c>
      <c r="N7" s="25"/>
      <c r="O7" s="43"/>
      <c r="P7" s="25"/>
      <c r="Q7" s="43"/>
      <c r="R7" s="25"/>
      <c r="S7" s="43"/>
      <c r="T7" s="25"/>
      <c r="U7" s="43"/>
      <c r="V7" s="25"/>
      <c r="W7" s="43"/>
      <c r="X7" s="25">
        <v>6785.14</v>
      </c>
      <c r="Y7" s="43">
        <v>136376.94</v>
      </c>
      <c r="Z7" s="49">
        <v>19833.259999999998</v>
      </c>
      <c r="AA7" s="48">
        <v>399867.62</v>
      </c>
      <c r="AB7" s="49"/>
      <c r="AC7" s="48"/>
      <c r="AD7" s="50">
        <f t="shared" si="0"/>
        <v>84635.37999999999</v>
      </c>
      <c r="AE7" s="51">
        <f t="shared" si="1"/>
        <v>1446284.56</v>
      </c>
    </row>
    <row r="8" spans="1:33" ht="21" customHeight="1" x14ac:dyDescent="0.25">
      <c r="A8" s="19">
        <v>6</v>
      </c>
      <c r="B8" s="8" t="s">
        <v>9</v>
      </c>
      <c r="C8" s="9"/>
      <c r="D8" s="11" t="s">
        <v>86</v>
      </c>
      <c r="E8" s="15">
        <v>800000282081</v>
      </c>
      <c r="F8" s="7">
        <v>22423.37</v>
      </c>
      <c r="G8" s="43">
        <v>380465</v>
      </c>
      <c r="H8" s="22">
        <v>24087.23</v>
      </c>
      <c r="I8" s="43">
        <v>410150</v>
      </c>
      <c r="J8" s="22">
        <v>10611.61</v>
      </c>
      <c r="K8" s="43">
        <v>186015</v>
      </c>
      <c r="L8" s="22">
        <v>2350.38</v>
      </c>
      <c r="M8" s="43">
        <v>47480</v>
      </c>
      <c r="N8" s="25"/>
      <c r="O8" s="43"/>
      <c r="P8" s="25"/>
      <c r="Q8" s="43"/>
      <c r="R8" s="25"/>
      <c r="S8" s="43"/>
      <c r="T8" s="25"/>
      <c r="U8" s="43"/>
      <c r="V8" s="25"/>
      <c r="W8" s="43"/>
      <c r="X8" s="25">
        <v>15225.23</v>
      </c>
      <c r="Y8" s="43">
        <v>336038.83</v>
      </c>
      <c r="Z8" s="49">
        <v>21630.98</v>
      </c>
      <c r="AA8" s="48">
        <v>480120.22</v>
      </c>
      <c r="AB8" s="49">
        <v>33288.769999999997</v>
      </c>
      <c r="AC8" s="48">
        <v>672675.95</v>
      </c>
      <c r="AD8" s="50">
        <f t="shared" si="0"/>
        <v>129617.56999999999</v>
      </c>
      <c r="AE8" s="51">
        <f t="shared" si="1"/>
        <v>2512945</v>
      </c>
    </row>
    <row r="9" spans="1:33" ht="21" customHeight="1" x14ac:dyDescent="0.25">
      <c r="A9" s="19">
        <v>7</v>
      </c>
      <c r="B9" s="8" t="s">
        <v>10</v>
      </c>
      <c r="C9" s="9"/>
      <c r="D9" s="11" t="s">
        <v>104</v>
      </c>
      <c r="E9" s="15">
        <v>800000224381</v>
      </c>
      <c r="F9" s="7">
        <v>1141.31</v>
      </c>
      <c r="G9" s="43">
        <v>19365</v>
      </c>
      <c r="H9" s="22">
        <v>1919.94</v>
      </c>
      <c r="I9" s="43">
        <v>32690</v>
      </c>
      <c r="J9" s="22">
        <v>1113.94</v>
      </c>
      <c r="K9" s="43">
        <v>19530</v>
      </c>
      <c r="L9" s="22">
        <v>765.22</v>
      </c>
      <c r="M9" s="43">
        <v>15455</v>
      </c>
      <c r="N9" s="22">
        <v>72.930000000000007</v>
      </c>
      <c r="O9" s="43">
        <v>1480</v>
      </c>
      <c r="P9" s="22"/>
      <c r="Q9" s="43"/>
      <c r="R9" s="25"/>
      <c r="S9" s="43"/>
      <c r="T9" s="25"/>
      <c r="U9" s="43"/>
      <c r="V9" s="25"/>
      <c r="W9" s="43"/>
      <c r="X9" s="25">
        <v>365.08</v>
      </c>
      <c r="Y9" s="43">
        <v>8058.67</v>
      </c>
      <c r="Z9" s="49">
        <v>806.54</v>
      </c>
      <c r="AA9" s="48">
        <v>17901.98</v>
      </c>
      <c r="AB9" s="49">
        <v>1802.19</v>
      </c>
      <c r="AC9" s="48">
        <v>40161.9</v>
      </c>
      <c r="AD9" s="50">
        <f t="shared" si="0"/>
        <v>7987.15</v>
      </c>
      <c r="AE9" s="51">
        <f t="shared" si="1"/>
        <v>154642.54999999999</v>
      </c>
    </row>
    <row r="10" spans="1:33" ht="21" customHeight="1" x14ac:dyDescent="0.25">
      <c r="A10" s="19">
        <v>8</v>
      </c>
      <c r="B10" s="8" t="s">
        <v>11</v>
      </c>
      <c r="C10" s="9"/>
      <c r="D10" s="12" t="s">
        <v>90</v>
      </c>
      <c r="E10" s="15">
        <v>800000242418</v>
      </c>
      <c r="F10" s="7">
        <v>20644.91</v>
      </c>
      <c r="G10" s="43">
        <v>350290</v>
      </c>
      <c r="H10" s="22">
        <v>21378.11</v>
      </c>
      <c r="I10" s="43">
        <v>364015</v>
      </c>
      <c r="J10" s="22">
        <v>11128.55</v>
      </c>
      <c r="K10" s="43">
        <v>195080</v>
      </c>
      <c r="L10" s="22">
        <v>2851.93</v>
      </c>
      <c r="M10" s="43">
        <v>57615</v>
      </c>
      <c r="N10" s="25"/>
      <c r="O10" s="43"/>
      <c r="P10" s="25"/>
      <c r="Q10" s="43"/>
      <c r="R10" s="25"/>
      <c r="S10" s="43"/>
      <c r="T10" s="25"/>
      <c r="U10" s="43"/>
      <c r="V10" s="25"/>
      <c r="W10" s="43"/>
      <c r="X10" s="25">
        <v>3557.8</v>
      </c>
      <c r="Y10" s="43">
        <v>78522.41</v>
      </c>
      <c r="Z10" s="49">
        <v>10382.290000000001</v>
      </c>
      <c r="AA10" s="48">
        <v>230444.76</v>
      </c>
      <c r="AB10" s="49">
        <v>23149.77</v>
      </c>
      <c r="AC10" s="48">
        <v>515894.77</v>
      </c>
      <c r="AD10" s="50">
        <f t="shared" si="0"/>
        <v>93093.36</v>
      </c>
      <c r="AE10" s="51">
        <f t="shared" si="1"/>
        <v>1791861.94</v>
      </c>
    </row>
    <row r="11" spans="1:33" ht="21" customHeight="1" x14ac:dyDescent="0.25">
      <c r="A11" s="19">
        <v>9</v>
      </c>
      <c r="B11" s="8" t="s">
        <v>28</v>
      </c>
      <c r="C11" s="9"/>
      <c r="D11" s="12" t="s">
        <v>110</v>
      </c>
      <c r="E11" s="15">
        <v>800000125673</v>
      </c>
      <c r="F11" s="7"/>
      <c r="G11" s="44"/>
      <c r="H11" s="22"/>
      <c r="I11" s="44"/>
      <c r="J11" s="22"/>
      <c r="K11" s="44"/>
      <c r="L11" s="22"/>
      <c r="M11" s="44"/>
      <c r="N11" s="25"/>
      <c r="O11" s="44"/>
      <c r="P11" s="25"/>
      <c r="Q11" s="44"/>
      <c r="R11" s="25"/>
      <c r="S11" s="44"/>
      <c r="T11" s="25"/>
      <c r="U11" s="44"/>
      <c r="V11" s="25"/>
      <c r="W11" s="44"/>
      <c r="X11" s="25"/>
      <c r="Y11" s="44"/>
      <c r="Z11" s="49"/>
      <c r="AA11" s="48"/>
      <c r="AB11" s="49"/>
      <c r="AC11" s="48"/>
      <c r="AD11" s="50">
        <f t="shared" si="0"/>
        <v>0</v>
      </c>
      <c r="AE11" s="51">
        <f t="shared" si="1"/>
        <v>0</v>
      </c>
    </row>
    <row r="12" spans="1:33" ht="21" customHeight="1" x14ac:dyDescent="0.25">
      <c r="A12" s="19">
        <v>10</v>
      </c>
      <c r="B12" s="8" t="s">
        <v>12</v>
      </c>
      <c r="C12" s="9"/>
      <c r="D12" s="11" t="s">
        <v>97</v>
      </c>
      <c r="E12" s="15">
        <v>800000125672</v>
      </c>
      <c r="F12" s="7">
        <v>12020.75</v>
      </c>
      <c r="G12" s="43">
        <v>203960</v>
      </c>
      <c r="H12" s="22">
        <v>15325.53</v>
      </c>
      <c r="I12" s="43">
        <v>260955</v>
      </c>
      <c r="J12" s="22">
        <v>7771.77</v>
      </c>
      <c r="K12" s="43">
        <v>136240</v>
      </c>
      <c r="L12" s="22">
        <v>2866.1</v>
      </c>
      <c r="M12" s="43">
        <v>57905</v>
      </c>
      <c r="N12" s="25"/>
      <c r="O12" s="43"/>
      <c r="P12" s="25"/>
      <c r="Q12" s="43"/>
      <c r="R12" s="25"/>
      <c r="S12" s="43"/>
      <c r="T12" s="25"/>
      <c r="U12" s="43"/>
      <c r="V12" s="25">
        <v>99.22</v>
      </c>
      <c r="W12" s="43">
        <v>2182.23</v>
      </c>
      <c r="X12" s="25">
        <v>637.34</v>
      </c>
      <c r="Y12" s="43">
        <v>14066.65</v>
      </c>
      <c r="Z12" s="49">
        <v>6397.35</v>
      </c>
      <c r="AA12" s="48">
        <v>141995.38</v>
      </c>
      <c r="AB12" s="49">
        <v>16144.6</v>
      </c>
      <c r="AC12" s="48">
        <v>359783.77</v>
      </c>
      <c r="AD12" s="50">
        <f t="shared" si="0"/>
        <v>61262.66</v>
      </c>
      <c r="AE12" s="51">
        <f t="shared" si="1"/>
        <v>1177088.03</v>
      </c>
    </row>
    <row r="13" spans="1:33" ht="21" customHeight="1" x14ac:dyDescent="0.25">
      <c r="A13" s="19">
        <v>11</v>
      </c>
      <c r="B13" s="13" t="s">
        <v>13</v>
      </c>
      <c r="C13" s="14"/>
      <c r="D13" s="5" t="s">
        <v>98</v>
      </c>
      <c r="E13" s="15">
        <v>800000214675</v>
      </c>
      <c r="F13" s="7">
        <v>10246.33</v>
      </c>
      <c r="G13" s="43">
        <v>173850</v>
      </c>
      <c r="H13" s="22">
        <v>11347.74</v>
      </c>
      <c r="I13" s="43">
        <v>193225</v>
      </c>
      <c r="J13" s="22">
        <v>5400.28</v>
      </c>
      <c r="K13" s="43">
        <v>94665</v>
      </c>
      <c r="L13" s="22">
        <v>1804.8</v>
      </c>
      <c r="M13" s="43">
        <v>36460</v>
      </c>
      <c r="N13" s="25"/>
      <c r="O13" s="43"/>
      <c r="P13" s="25"/>
      <c r="Q13" s="43"/>
      <c r="R13" s="25"/>
      <c r="S13" s="43"/>
      <c r="T13" s="25"/>
      <c r="U13" s="43"/>
      <c r="V13" s="25"/>
      <c r="W13" s="43"/>
      <c r="X13" s="25">
        <v>1505.48</v>
      </c>
      <c r="Y13" s="43">
        <v>33227.53</v>
      </c>
      <c r="Z13" s="49">
        <v>5691.25</v>
      </c>
      <c r="AA13" s="48">
        <v>126332.67</v>
      </c>
      <c r="AB13" s="49">
        <v>14922.13</v>
      </c>
      <c r="AC13" s="48">
        <v>332541.11</v>
      </c>
      <c r="AD13" s="50">
        <f t="shared" si="0"/>
        <v>50918.009999999995</v>
      </c>
      <c r="AE13" s="51">
        <f t="shared" si="1"/>
        <v>990301.30999999994</v>
      </c>
    </row>
    <row r="14" spans="1:33" ht="21" customHeight="1" x14ac:dyDescent="0.25">
      <c r="A14" s="19">
        <v>12</v>
      </c>
      <c r="B14" s="8" t="s">
        <v>64</v>
      </c>
      <c r="C14" s="9"/>
      <c r="D14" s="5" t="s">
        <v>107</v>
      </c>
      <c r="E14" s="15">
        <v>800000214677</v>
      </c>
      <c r="F14" s="7">
        <v>12.13</v>
      </c>
      <c r="G14" s="43">
        <v>205</v>
      </c>
      <c r="H14" s="22">
        <v>37.869999999999997</v>
      </c>
      <c r="I14" s="43">
        <v>645</v>
      </c>
      <c r="J14" s="22">
        <v>5.4</v>
      </c>
      <c r="K14" s="43">
        <v>95</v>
      </c>
      <c r="L14" s="22">
        <v>36.020000000000003</v>
      </c>
      <c r="M14" s="43">
        <v>730</v>
      </c>
      <c r="N14" s="22"/>
      <c r="O14" s="43"/>
      <c r="P14" s="22"/>
      <c r="Q14" s="43"/>
      <c r="R14" s="25"/>
      <c r="S14" s="43"/>
      <c r="T14" s="25"/>
      <c r="U14" s="43"/>
      <c r="V14" s="25"/>
      <c r="W14" s="43"/>
      <c r="X14" s="22">
        <v>30.16</v>
      </c>
      <c r="Y14" s="43">
        <v>665.7</v>
      </c>
      <c r="Z14" s="49">
        <v>49.02</v>
      </c>
      <c r="AA14" s="48">
        <v>1087.98</v>
      </c>
      <c r="AB14" s="49">
        <v>49.98</v>
      </c>
      <c r="AC14" s="48">
        <v>1113.79</v>
      </c>
      <c r="AD14" s="50">
        <f t="shared" si="0"/>
        <v>220.58</v>
      </c>
      <c r="AE14" s="51">
        <f t="shared" si="1"/>
        <v>4542.47</v>
      </c>
    </row>
    <row r="15" spans="1:33" ht="21" customHeight="1" x14ac:dyDescent="0.25">
      <c r="A15" s="19">
        <v>13</v>
      </c>
      <c r="B15" s="8" t="s">
        <v>48</v>
      </c>
      <c r="C15" s="9"/>
      <c r="D15" s="5" t="s">
        <v>108</v>
      </c>
      <c r="E15" s="15">
        <v>800000131138</v>
      </c>
      <c r="F15" s="7"/>
      <c r="G15" s="43"/>
      <c r="H15" s="22">
        <v>4.03</v>
      </c>
      <c r="I15" s="43">
        <v>70</v>
      </c>
      <c r="J15" s="22"/>
      <c r="K15" s="43"/>
      <c r="L15" s="22"/>
      <c r="M15" s="43"/>
      <c r="N15" s="25"/>
      <c r="O15" s="43"/>
      <c r="P15" s="25"/>
      <c r="Q15" s="43"/>
      <c r="R15" s="25"/>
      <c r="S15" s="43"/>
      <c r="T15" s="25">
        <v>3.92</v>
      </c>
      <c r="U15" s="43">
        <v>80</v>
      </c>
      <c r="V15" s="25"/>
      <c r="W15" s="43"/>
      <c r="X15" s="22"/>
      <c r="Y15" s="43"/>
      <c r="Z15" s="49"/>
      <c r="AA15" s="48"/>
      <c r="AB15" s="49">
        <v>3.99</v>
      </c>
      <c r="AC15" s="48">
        <v>88.81</v>
      </c>
      <c r="AD15" s="50">
        <f t="shared" si="0"/>
        <v>11.940000000000001</v>
      </c>
      <c r="AE15" s="51">
        <f t="shared" si="1"/>
        <v>238.81</v>
      </c>
    </row>
    <row r="16" spans="1:33" ht="21" customHeight="1" x14ac:dyDescent="0.25">
      <c r="A16" s="19">
        <v>14</v>
      </c>
      <c r="B16" s="8" t="s">
        <v>15</v>
      </c>
      <c r="C16" s="9"/>
      <c r="D16" s="11" t="s">
        <v>82</v>
      </c>
      <c r="E16" s="15">
        <v>800000210387</v>
      </c>
      <c r="F16" s="7">
        <v>39369.9</v>
      </c>
      <c r="G16" s="43">
        <v>605060</v>
      </c>
      <c r="H16" s="22">
        <v>51205.48</v>
      </c>
      <c r="I16" s="43">
        <v>788485</v>
      </c>
      <c r="J16" s="22">
        <v>23675.68</v>
      </c>
      <c r="K16" s="43">
        <v>374730</v>
      </c>
      <c r="L16" s="22">
        <v>5895.95</v>
      </c>
      <c r="M16" s="43">
        <v>108825</v>
      </c>
      <c r="N16" s="25"/>
      <c r="O16" s="43"/>
      <c r="P16" s="25"/>
      <c r="Q16" s="43"/>
      <c r="R16" s="25"/>
      <c r="S16" s="43"/>
      <c r="T16" s="25"/>
      <c r="U16" s="43"/>
      <c r="V16" s="25"/>
      <c r="W16" s="43"/>
      <c r="X16" s="25">
        <v>6204.91</v>
      </c>
      <c r="Y16" s="43">
        <v>124573.23</v>
      </c>
      <c r="Z16" s="49">
        <v>26151.13</v>
      </c>
      <c r="AA16" s="48">
        <v>527245.14</v>
      </c>
      <c r="AB16" s="49">
        <v>57563.75</v>
      </c>
      <c r="AC16" s="48">
        <v>1163207.51</v>
      </c>
      <c r="AD16" s="50">
        <f t="shared" si="0"/>
        <v>210066.80000000002</v>
      </c>
      <c r="AE16" s="51">
        <f t="shared" si="1"/>
        <v>3692125.88</v>
      </c>
    </row>
    <row r="17" spans="1:31" ht="21" customHeight="1" x14ac:dyDescent="0.25">
      <c r="A17" s="19">
        <v>15</v>
      </c>
      <c r="B17" s="8" t="s">
        <v>47</v>
      </c>
      <c r="C17" s="9"/>
      <c r="D17" s="11" t="s">
        <v>109</v>
      </c>
      <c r="E17" s="15">
        <v>800000214658</v>
      </c>
      <c r="F17" s="46">
        <v>4.01</v>
      </c>
      <c r="G17" s="48">
        <v>70</v>
      </c>
      <c r="H17" s="49"/>
      <c r="I17" s="48"/>
      <c r="J17" s="49"/>
      <c r="K17" s="48"/>
      <c r="L17" s="49"/>
      <c r="M17" s="48"/>
      <c r="N17" s="49"/>
      <c r="O17" s="48"/>
      <c r="P17" s="49"/>
      <c r="Q17" s="48"/>
      <c r="R17" s="49"/>
      <c r="S17" s="48"/>
      <c r="T17" s="49"/>
      <c r="U17" s="48"/>
      <c r="V17" s="49"/>
      <c r="W17" s="48"/>
      <c r="X17" s="49"/>
      <c r="Y17" s="48"/>
      <c r="Z17" s="49">
        <v>3.95</v>
      </c>
      <c r="AA17" s="48">
        <v>79.45</v>
      </c>
      <c r="AB17" s="49"/>
      <c r="AC17" s="48"/>
      <c r="AD17" s="50">
        <f t="shared" si="0"/>
        <v>7.96</v>
      </c>
      <c r="AE17" s="51">
        <f t="shared" si="1"/>
        <v>149.44999999999999</v>
      </c>
    </row>
    <row r="18" spans="1:31" ht="21" customHeight="1" x14ac:dyDescent="0.25">
      <c r="A18" s="19">
        <v>16</v>
      </c>
      <c r="B18" s="8" t="s">
        <v>16</v>
      </c>
      <c r="C18" s="9"/>
      <c r="D18" s="11" t="s">
        <v>111</v>
      </c>
      <c r="E18" s="15">
        <v>800000214666</v>
      </c>
      <c r="F18" s="46"/>
      <c r="G18" s="48"/>
      <c r="H18" s="49"/>
      <c r="I18" s="48"/>
      <c r="J18" s="49"/>
      <c r="K18" s="48"/>
      <c r="L18" s="49"/>
      <c r="M18" s="48"/>
      <c r="N18" s="49"/>
      <c r="O18" s="48"/>
      <c r="P18" s="49"/>
      <c r="Q18" s="48"/>
      <c r="R18" s="49"/>
      <c r="S18" s="48"/>
      <c r="T18" s="49"/>
      <c r="U18" s="48"/>
      <c r="V18" s="49"/>
      <c r="W18" s="48"/>
      <c r="X18" s="49"/>
      <c r="Y18" s="48"/>
      <c r="Z18" s="49"/>
      <c r="AA18" s="48"/>
      <c r="AB18" s="49"/>
      <c r="AC18" s="48"/>
      <c r="AD18" s="50">
        <f t="shared" si="0"/>
        <v>0</v>
      </c>
      <c r="AE18" s="51">
        <f t="shared" si="1"/>
        <v>0</v>
      </c>
    </row>
    <row r="19" spans="1:31" ht="21" customHeight="1" x14ac:dyDescent="0.25">
      <c r="A19" s="19">
        <v>17</v>
      </c>
      <c r="B19" s="8" t="s">
        <v>17</v>
      </c>
      <c r="C19" s="9"/>
      <c r="D19" s="11" t="s">
        <v>93</v>
      </c>
      <c r="E19" s="15">
        <v>800000279092</v>
      </c>
      <c r="F19" s="46">
        <v>14749.06</v>
      </c>
      <c r="G19" s="48">
        <v>250255</v>
      </c>
      <c r="H19" s="49">
        <v>17190.669999999998</v>
      </c>
      <c r="I19" s="48">
        <v>292715</v>
      </c>
      <c r="J19" s="49">
        <v>8064.66</v>
      </c>
      <c r="K19" s="48">
        <v>141370</v>
      </c>
      <c r="L19" s="49">
        <v>2035.57</v>
      </c>
      <c r="M19" s="48">
        <v>41120</v>
      </c>
      <c r="N19" s="49"/>
      <c r="O19" s="48"/>
      <c r="P19" s="49"/>
      <c r="Q19" s="48"/>
      <c r="R19" s="49"/>
      <c r="S19" s="48"/>
      <c r="T19" s="49"/>
      <c r="U19" s="48"/>
      <c r="V19" s="49"/>
      <c r="W19" s="48"/>
      <c r="X19" s="49">
        <v>7286.09</v>
      </c>
      <c r="Y19" s="48">
        <v>160812.91</v>
      </c>
      <c r="Z19" s="49">
        <v>16245.76</v>
      </c>
      <c r="AA19" s="48">
        <v>360590.04</v>
      </c>
      <c r="AB19" s="49">
        <v>23151.119999999999</v>
      </c>
      <c r="AC19" s="48">
        <v>515924.88</v>
      </c>
      <c r="AD19" s="50">
        <f t="shared" si="0"/>
        <v>88722.93</v>
      </c>
      <c r="AE19" s="51">
        <f t="shared" si="1"/>
        <v>1762787.83</v>
      </c>
    </row>
    <row r="20" spans="1:31" ht="21" customHeight="1" x14ac:dyDescent="0.25">
      <c r="A20" s="19">
        <v>18</v>
      </c>
      <c r="B20" s="8" t="s">
        <v>62</v>
      </c>
      <c r="C20" s="9">
        <v>810000023235</v>
      </c>
      <c r="D20" s="11" t="s">
        <v>101</v>
      </c>
      <c r="E20" s="10">
        <v>810000023235</v>
      </c>
      <c r="F20" s="46">
        <v>3311.7</v>
      </c>
      <c r="G20" s="48">
        <v>56190</v>
      </c>
      <c r="H20" s="49">
        <v>3255.54</v>
      </c>
      <c r="I20" s="48">
        <v>55435</v>
      </c>
      <c r="J20" s="49">
        <v>1550.84</v>
      </c>
      <c r="K20" s="48">
        <v>27185</v>
      </c>
      <c r="L20" s="49">
        <v>944.42</v>
      </c>
      <c r="M20" s="48">
        <v>19080</v>
      </c>
      <c r="N20" s="49"/>
      <c r="O20" s="48"/>
      <c r="P20" s="49"/>
      <c r="Q20" s="48"/>
      <c r="R20" s="49"/>
      <c r="S20" s="48"/>
      <c r="T20" s="49"/>
      <c r="U20" s="48"/>
      <c r="V20" s="49"/>
      <c r="W20" s="48"/>
      <c r="X20" s="49">
        <v>354.08</v>
      </c>
      <c r="Y20" s="48">
        <v>7812.46</v>
      </c>
      <c r="Z20" s="49">
        <v>1723.54</v>
      </c>
      <c r="AA20" s="48">
        <v>38255.53</v>
      </c>
      <c r="AB20" s="49">
        <v>2917.7</v>
      </c>
      <c r="AC20" s="48">
        <v>65021.16</v>
      </c>
      <c r="AD20" s="50">
        <f t="shared" si="0"/>
        <v>14057.82</v>
      </c>
      <c r="AE20" s="51">
        <f t="shared" si="1"/>
        <v>268979.15000000002</v>
      </c>
    </row>
    <row r="21" spans="1:31" ht="21" customHeight="1" x14ac:dyDescent="0.25">
      <c r="A21" s="19">
        <v>19</v>
      </c>
      <c r="B21" s="8" t="s">
        <v>19</v>
      </c>
      <c r="C21" s="9"/>
      <c r="D21" s="11" t="s">
        <v>87</v>
      </c>
      <c r="E21" s="15">
        <v>800000201094</v>
      </c>
      <c r="F21" s="46">
        <v>17094.740000000002</v>
      </c>
      <c r="G21" s="52">
        <v>292415</v>
      </c>
      <c r="H21" s="49">
        <v>19726.669999999998</v>
      </c>
      <c r="I21" s="52">
        <v>335895</v>
      </c>
      <c r="J21" s="49">
        <v>9190.34</v>
      </c>
      <c r="K21" s="52">
        <v>161105</v>
      </c>
      <c r="L21" s="49">
        <v>4995.55</v>
      </c>
      <c r="M21" s="52">
        <v>100915</v>
      </c>
      <c r="N21" s="49">
        <v>3953.77</v>
      </c>
      <c r="O21" s="52">
        <v>80250</v>
      </c>
      <c r="P21" s="49">
        <v>2178.4</v>
      </c>
      <c r="Q21" s="52">
        <v>45205</v>
      </c>
      <c r="R21" s="49">
        <v>2178.4</v>
      </c>
      <c r="S21" s="52">
        <v>45205</v>
      </c>
      <c r="T21" s="49">
        <v>1987.15</v>
      </c>
      <c r="U21" s="52">
        <v>43420</v>
      </c>
      <c r="V21" s="49">
        <v>2865.73</v>
      </c>
      <c r="W21" s="52">
        <v>63006.15</v>
      </c>
      <c r="X21" s="49">
        <v>6348.44</v>
      </c>
      <c r="Y21" s="52">
        <v>140116.6</v>
      </c>
      <c r="Z21" s="49">
        <v>8975.3700000000008</v>
      </c>
      <c r="AA21" s="52">
        <v>199216.96</v>
      </c>
      <c r="AB21" s="49">
        <v>20026.759999999998</v>
      </c>
      <c r="AC21" s="52">
        <v>446229.05</v>
      </c>
      <c r="AD21" s="50">
        <f t="shared" si="0"/>
        <v>99521.32</v>
      </c>
      <c r="AE21" s="51">
        <f t="shared" si="1"/>
        <v>1952978.76</v>
      </c>
    </row>
    <row r="22" spans="1:31" ht="21" customHeight="1" x14ac:dyDescent="0.25">
      <c r="A22" s="19">
        <v>20</v>
      </c>
      <c r="B22" s="8" t="s">
        <v>65</v>
      </c>
      <c r="C22" s="9"/>
      <c r="D22" s="11" t="s">
        <v>122</v>
      </c>
      <c r="E22" s="15">
        <v>800000178399</v>
      </c>
      <c r="F22" s="46">
        <v>2287.7399999999998</v>
      </c>
      <c r="G22" s="48">
        <v>38820</v>
      </c>
      <c r="H22" s="49">
        <v>2326.35</v>
      </c>
      <c r="I22" s="48">
        <v>39610</v>
      </c>
      <c r="J22" s="49">
        <v>920.52</v>
      </c>
      <c r="K22" s="48">
        <v>16135</v>
      </c>
      <c r="L22" s="49">
        <v>60.03</v>
      </c>
      <c r="M22" s="48">
        <v>1215</v>
      </c>
      <c r="N22" s="49"/>
      <c r="O22" s="48"/>
      <c r="P22" s="49"/>
      <c r="Q22" s="48"/>
      <c r="R22" s="49"/>
      <c r="S22" s="48"/>
      <c r="T22" s="49"/>
      <c r="U22" s="48"/>
      <c r="V22" s="49"/>
      <c r="W22" s="48"/>
      <c r="X22" s="49"/>
      <c r="Y22" s="48"/>
      <c r="Z22" s="49"/>
      <c r="AA22" s="48"/>
      <c r="AB22" s="49">
        <v>2693.47</v>
      </c>
      <c r="AC22" s="48">
        <v>60023.45</v>
      </c>
      <c r="AD22" s="50">
        <f t="shared" si="0"/>
        <v>8288.11</v>
      </c>
      <c r="AE22" s="51">
        <f t="shared" si="1"/>
        <v>155803.45000000001</v>
      </c>
    </row>
    <row r="23" spans="1:31" ht="21" customHeight="1" x14ac:dyDescent="0.25">
      <c r="A23" s="19">
        <v>21</v>
      </c>
      <c r="B23" s="8" t="s">
        <v>21</v>
      </c>
      <c r="C23" s="9"/>
      <c r="D23" s="11" t="s">
        <v>123</v>
      </c>
      <c r="E23" s="15">
        <v>800000210392</v>
      </c>
      <c r="F23" s="46">
        <v>6250.2</v>
      </c>
      <c r="G23" s="48">
        <v>107110</v>
      </c>
      <c r="H23" s="49">
        <v>10510.52</v>
      </c>
      <c r="I23" s="48">
        <v>178970</v>
      </c>
      <c r="J23" s="49">
        <v>3933.12</v>
      </c>
      <c r="K23" s="48">
        <v>68945</v>
      </c>
      <c r="L23" s="49">
        <v>1671.41</v>
      </c>
      <c r="M23" s="48">
        <v>33765</v>
      </c>
      <c r="N23" s="49">
        <v>95.44</v>
      </c>
      <c r="O23" s="48">
        <v>1940</v>
      </c>
      <c r="P23" s="49">
        <v>152.1</v>
      </c>
      <c r="Q23" s="48">
        <v>3155</v>
      </c>
      <c r="R23" s="49">
        <v>152.1</v>
      </c>
      <c r="S23" s="48">
        <v>3155</v>
      </c>
      <c r="T23" s="49">
        <v>65.3</v>
      </c>
      <c r="U23" s="48">
        <v>1425</v>
      </c>
      <c r="V23" s="49">
        <v>106.95</v>
      </c>
      <c r="W23" s="48">
        <v>2353.8200000000002</v>
      </c>
      <c r="X23" s="49">
        <v>493.08</v>
      </c>
      <c r="Y23" s="48">
        <v>10882.85</v>
      </c>
      <c r="Z23" s="49">
        <v>5203.7299999999996</v>
      </c>
      <c r="AA23" s="48">
        <v>115501.73</v>
      </c>
      <c r="AB23" s="49">
        <v>10161.959999999999</v>
      </c>
      <c r="AC23" s="48">
        <v>226460.29</v>
      </c>
      <c r="AD23" s="50">
        <f t="shared" si="0"/>
        <v>38795.909999999996</v>
      </c>
      <c r="AE23" s="51">
        <f t="shared" si="1"/>
        <v>753663.69</v>
      </c>
    </row>
    <row r="24" spans="1:31" ht="21" customHeight="1" x14ac:dyDescent="0.25">
      <c r="A24" s="19">
        <v>22</v>
      </c>
      <c r="B24" s="8" t="s">
        <v>29</v>
      </c>
      <c r="C24" s="9"/>
      <c r="D24" s="11" t="s">
        <v>94</v>
      </c>
      <c r="E24" s="15">
        <v>810000022823</v>
      </c>
      <c r="F24" s="46">
        <v>12923.45</v>
      </c>
      <c r="G24" s="48">
        <v>219275</v>
      </c>
      <c r="H24" s="49">
        <v>17194.73</v>
      </c>
      <c r="I24" s="48">
        <v>292785</v>
      </c>
      <c r="J24" s="49">
        <v>10496.88</v>
      </c>
      <c r="K24" s="48">
        <v>184005</v>
      </c>
      <c r="L24" s="49">
        <v>4268.5600000000004</v>
      </c>
      <c r="M24" s="48">
        <v>86230</v>
      </c>
      <c r="N24" s="49">
        <v>23.53</v>
      </c>
      <c r="O24" s="48">
        <v>480</v>
      </c>
      <c r="P24" s="49"/>
      <c r="Q24" s="48"/>
      <c r="R24" s="49"/>
      <c r="S24" s="48"/>
      <c r="T24" s="49"/>
      <c r="U24" s="48"/>
      <c r="V24" s="49"/>
      <c r="W24" s="48"/>
      <c r="X24" s="49">
        <v>1211.73</v>
      </c>
      <c r="Y24" s="48">
        <v>26743.02</v>
      </c>
      <c r="Z24" s="49">
        <v>5056.68</v>
      </c>
      <c r="AA24" s="48">
        <v>112237.8</v>
      </c>
      <c r="AB24" s="49">
        <v>15542.56</v>
      </c>
      <c r="AC24" s="48">
        <v>324082.34000000003</v>
      </c>
      <c r="AD24" s="50">
        <f t="shared" si="0"/>
        <v>66718.12</v>
      </c>
      <c r="AE24" s="51">
        <f t="shared" si="1"/>
        <v>1245838.1600000001</v>
      </c>
    </row>
    <row r="25" spans="1:31" ht="21" customHeight="1" x14ac:dyDescent="0.25">
      <c r="A25" s="19">
        <v>23</v>
      </c>
      <c r="B25" s="8" t="s">
        <v>70</v>
      </c>
      <c r="C25" s="9"/>
      <c r="D25" s="11" t="s">
        <v>124</v>
      </c>
      <c r="E25" s="15">
        <v>810000022824</v>
      </c>
      <c r="F25" s="46">
        <v>5134.62</v>
      </c>
      <c r="G25" s="48">
        <v>87120</v>
      </c>
      <c r="H25" s="49">
        <v>7712.13</v>
      </c>
      <c r="I25" s="48">
        <v>131320</v>
      </c>
      <c r="J25" s="49">
        <v>3914.23</v>
      </c>
      <c r="K25" s="48">
        <v>68615</v>
      </c>
      <c r="L25" s="49">
        <v>1183.19</v>
      </c>
      <c r="M25" s="48">
        <v>23900</v>
      </c>
      <c r="N25" s="49"/>
      <c r="O25" s="48"/>
      <c r="P25" s="49"/>
      <c r="Q25" s="48"/>
      <c r="R25" s="49"/>
      <c r="S25" s="48"/>
      <c r="T25" s="49"/>
      <c r="U25" s="48"/>
      <c r="V25" s="49">
        <v>23.19</v>
      </c>
      <c r="W25" s="48">
        <v>510.29</v>
      </c>
      <c r="X25" s="49">
        <v>292.44</v>
      </c>
      <c r="Y25" s="48">
        <v>6454.45</v>
      </c>
      <c r="Z25" s="49">
        <v>2633.66</v>
      </c>
      <c r="AA25" s="48">
        <v>58456.57</v>
      </c>
      <c r="AB25" s="49">
        <v>8000.71</v>
      </c>
      <c r="AC25" s="48">
        <v>178296.46</v>
      </c>
      <c r="AD25" s="50">
        <f t="shared" si="0"/>
        <v>28894.17</v>
      </c>
      <c r="AE25" s="51">
        <f t="shared" si="1"/>
        <v>554672.77</v>
      </c>
    </row>
    <row r="26" spans="1:31" ht="21" customHeight="1" x14ac:dyDescent="0.25">
      <c r="A26" s="19">
        <v>24</v>
      </c>
      <c r="B26" s="8" t="s">
        <v>63</v>
      </c>
      <c r="C26" s="9"/>
      <c r="D26" s="11" t="s">
        <v>91</v>
      </c>
      <c r="E26" s="15">
        <v>800000193432</v>
      </c>
      <c r="F26" s="46">
        <v>7871.02</v>
      </c>
      <c r="G26" s="48">
        <v>134615</v>
      </c>
      <c r="H26" s="49">
        <v>8679.19</v>
      </c>
      <c r="I26" s="48">
        <v>147785</v>
      </c>
      <c r="J26" s="49">
        <v>13659.31</v>
      </c>
      <c r="K26" s="48">
        <v>239445</v>
      </c>
      <c r="L26" s="49">
        <v>11567.8</v>
      </c>
      <c r="M26" s="48">
        <v>233680</v>
      </c>
      <c r="N26" s="49">
        <v>3473.93</v>
      </c>
      <c r="O26" s="48">
        <v>70510</v>
      </c>
      <c r="P26" s="49"/>
      <c r="Q26" s="48"/>
      <c r="R26" s="49"/>
      <c r="S26" s="48"/>
      <c r="T26" s="49"/>
      <c r="U26" s="48"/>
      <c r="V26" s="49">
        <v>3051.28</v>
      </c>
      <c r="W26" s="48">
        <v>67084.600000000006</v>
      </c>
      <c r="X26" s="49">
        <v>10758.65</v>
      </c>
      <c r="Y26" s="48">
        <v>237454.36</v>
      </c>
      <c r="Z26" s="49">
        <v>12003.82</v>
      </c>
      <c r="AA26" s="48">
        <v>266436.13</v>
      </c>
      <c r="AB26" s="49">
        <v>15155.82</v>
      </c>
      <c r="AC26" s="48">
        <v>337748.83</v>
      </c>
      <c r="AD26" s="50">
        <f t="shared" si="0"/>
        <v>86220.82</v>
      </c>
      <c r="AE26" s="51">
        <f t="shared" si="1"/>
        <v>1734758.92</v>
      </c>
    </row>
    <row r="27" spans="1:31" ht="21" customHeight="1" x14ac:dyDescent="0.25">
      <c r="A27" s="19">
        <v>25</v>
      </c>
      <c r="B27" s="8" t="s">
        <v>24</v>
      </c>
      <c r="C27" s="9"/>
      <c r="D27" s="11" t="s">
        <v>125</v>
      </c>
      <c r="E27" s="15">
        <v>800000140694</v>
      </c>
      <c r="F27" s="46">
        <v>632.65</v>
      </c>
      <c r="G27" s="48">
        <v>10750</v>
      </c>
      <c r="H27" s="49">
        <v>3713.3</v>
      </c>
      <c r="I27" s="48">
        <v>63230</v>
      </c>
      <c r="J27" s="49">
        <v>47.74</v>
      </c>
      <c r="K27" s="48">
        <v>835</v>
      </c>
      <c r="L27" s="49">
        <v>84.91</v>
      </c>
      <c r="M27" s="48">
        <v>1715</v>
      </c>
      <c r="N27" s="49"/>
      <c r="O27" s="48"/>
      <c r="P27" s="49"/>
      <c r="Q27" s="48"/>
      <c r="R27" s="49"/>
      <c r="S27" s="48"/>
      <c r="T27" s="49"/>
      <c r="U27" s="48"/>
      <c r="V27" s="49"/>
      <c r="W27" s="48"/>
      <c r="X27" s="49"/>
      <c r="Y27" s="48"/>
      <c r="Z27" s="49">
        <v>85.45</v>
      </c>
      <c r="AA27" s="52">
        <v>1896.96</v>
      </c>
      <c r="AB27" s="49">
        <v>1513.16</v>
      </c>
      <c r="AC27" s="48">
        <v>330720.84000000003</v>
      </c>
      <c r="AD27" s="50">
        <f t="shared" si="0"/>
        <v>6077.21</v>
      </c>
      <c r="AE27" s="51">
        <f t="shared" si="1"/>
        <v>409147.80000000005</v>
      </c>
    </row>
    <row r="28" spans="1:31" ht="21" customHeight="1" x14ac:dyDescent="0.25">
      <c r="A28" s="19">
        <v>26</v>
      </c>
      <c r="B28" s="8" t="s">
        <v>3</v>
      </c>
      <c r="C28" s="9">
        <v>810000023245</v>
      </c>
      <c r="D28" s="8" t="s">
        <v>83</v>
      </c>
      <c r="E28" s="10">
        <v>810000023245</v>
      </c>
      <c r="F28" s="46">
        <v>28773.27</v>
      </c>
      <c r="G28" s="48">
        <v>442205</v>
      </c>
      <c r="H28" s="49">
        <v>36807.79</v>
      </c>
      <c r="I28" s="48">
        <v>566785</v>
      </c>
      <c r="J28" s="49">
        <v>16507.240000000002</v>
      </c>
      <c r="K28" s="48">
        <v>261265</v>
      </c>
      <c r="L28" s="49">
        <v>12886.56</v>
      </c>
      <c r="M28" s="48">
        <v>237870</v>
      </c>
      <c r="N28" s="49"/>
      <c r="O28" s="48"/>
      <c r="P28" s="49"/>
      <c r="Q28" s="48"/>
      <c r="R28" s="49"/>
      <c r="S28" s="48"/>
      <c r="T28" s="49"/>
      <c r="U28" s="48"/>
      <c r="V28" s="49"/>
      <c r="W28" s="48"/>
      <c r="X28" s="49">
        <v>6040.27</v>
      </c>
      <c r="Y28" s="48">
        <v>121409.25</v>
      </c>
      <c r="Z28" s="49">
        <v>15372.73</v>
      </c>
      <c r="AA28" s="48">
        <v>309936.8</v>
      </c>
      <c r="AB28" s="49">
        <v>30730.38</v>
      </c>
      <c r="AC28" s="48">
        <v>620977.84</v>
      </c>
      <c r="AD28" s="50">
        <f t="shared" si="0"/>
        <v>147118.24</v>
      </c>
      <c r="AE28" s="51">
        <f t="shared" si="1"/>
        <v>2560448.8899999997</v>
      </c>
    </row>
    <row r="29" spans="1:31" ht="25.5" customHeight="1" x14ac:dyDescent="0.25">
      <c r="A29" s="19">
        <v>27</v>
      </c>
      <c r="B29" s="8" t="s">
        <v>25</v>
      </c>
      <c r="C29" s="8"/>
      <c r="D29" s="8" t="s">
        <v>102</v>
      </c>
      <c r="E29" s="26">
        <v>80000157139</v>
      </c>
      <c r="F29" s="53">
        <v>2007.89</v>
      </c>
      <c r="G29" s="48">
        <v>34065</v>
      </c>
      <c r="H29" s="49">
        <v>2233.44</v>
      </c>
      <c r="I29" s="48">
        <v>37990</v>
      </c>
      <c r="J29" s="49">
        <v>1248.93</v>
      </c>
      <c r="K29" s="48">
        <v>21430</v>
      </c>
      <c r="L29" s="49">
        <v>701.11</v>
      </c>
      <c r="M29" s="48">
        <v>14025</v>
      </c>
      <c r="N29" s="49"/>
      <c r="O29" s="48"/>
      <c r="P29" s="49"/>
      <c r="Q29" s="48"/>
      <c r="R29" s="49"/>
      <c r="S29" s="48"/>
      <c r="T29" s="49"/>
      <c r="U29" s="48"/>
      <c r="V29" s="49"/>
      <c r="W29" s="48"/>
      <c r="X29" s="49">
        <v>72.03</v>
      </c>
      <c r="Y29" s="48">
        <v>1589.08</v>
      </c>
      <c r="Z29" s="49">
        <v>1375.81</v>
      </c>
      <c r="AA29" s="48">
        <v>30527.49</v>
      </c>
      <c r="AB29" s="49">
        <v>2724.67</v>
      </c>
      <c r="AC29" s="48">
        <v>60706.48</v>
      </c>
      <c r="AD29" s="50">
        <f t="shared" si="0"/>
        <v>10363.879999999999</v>
      </c>
      <c r="AE29" s="51">
        <f t="shared" si="1"/>
        <v>200333.05</v>
      </c>
    </row>
    <row r="30" spans="1:31" ht="28.5" customHeight="1" x14ac:dyDescent="0.25">
      <c r="A30" s="19">
        <v>28</v>
      </c>
      <c r="B30" s="8" t="s">
        <v>50</v>
      </c>
      <c r="D30" s="18" t="s">
        <v>126</v>
      </c>
      <c r="E30" s="10">
        <v>800000224751</v>
      </c>
      <c r="F30" s="46">
        <v>101886.72</v>
      </c>
      <c r="G30" s="48">
        <v>1565515</v>
      </c>
      <c r="H30" s="49">
        <v>108440.87</v>
      </c>
      <c r="I30" s="48">
        <v>1667970</v>
      </c>
      <c r="J30" s="49">
        <v>94749.37</v>
      </c>
      <c r="K30" s="48">
        <v>1464920</v>
      </c>
      <c r="L30" s="49">
        <v>74655.98</v>
      </c>
      <c r="M30" s="48">
        <v>1353775</v>
      </c>
      <c r="N30" s="49">
        <v>29329.33</v>
      </c>
      <c r="O30" s="48">
        <v>542270</v>
      </c>
      <c r="P30" s="49">
        <v>13195.63</v>
      </c>
      <c r="Q30" s="48">
        <v>244672.05</v>
      </c>
      <c r="R30" s="49">
        <v>11367.65</v>
      </c>
      <c r="S30" s="48">
        <v>226630</v>
      </c>
      <c r="T30" s="49">
        <v>10000.98</v>
      </c>
      <c r="U30" s="48">
        <v>200120</v>
      </c>
      <c r="V30" s="49">
        <v>10450.469999999999</v>
      </c>
      <c r="W30" s="48">
        <v>209514.84</v>
      </c>
      <c r="X30" s="49">
        <v>58750.27</v>
      </c>
      <c r="Y30" s="48">
        <v>983417.94</v>
      </c>
      <c r="Z30" s="49">
        <v>76927</v>
      </c>
      <c r="AA30" s="48">
        <v>1291656.8899999999</v>
      </c>
      <c r="AB30" s="49">
        <v>124834.72</v>
      </c>
      <c r="AC30" s="48">
        <v>2521645.8199999998</v>
      </c>
      <c r="AD30" s="50">
        <f t="shared" si="0"/>
        <v>714588.99</v>
      </c>
      <c r="AE30" s="51">
        <f t="shared" si="1"/>
        <v>12272107.539999999</v>
      </c>
    </row>
    <row r="31" spans="1:31" ht="28.5" customHeight="1" x14ac:dyDescent="0.25">
      <c r="A31" s="19">
        <v>29</v>
      </c>
      <c r="B31" s="8" t="s">
        <v>27</v>
      </c>
      <c r="D31" s="18" t="s">
        <v>84</v>
      </c>
      <c r="E31" s="10">
        <v>800000282079</v>
      </c>
      <c r="F31" s="46">
        <v>26024.28</v>
      </c>
      <c r="G31" s="48">
        <v>399870</v>
      </c>
      <c r="H31" s="49">
        <v>26054.36</v>
      </c>
      <c r="I31" s="48">
        <v>400755</v>
      </c>
      <c r="J31" s="49">
        <v>18994.64</v>
      </c>
      <c r="K31" s="48">
        <v>293675</v>
      </c>
      <c r="L31" s="49">
        <v>13136.12</v>
      </c>
      <c r="M31" s="48">
        <v>242325</v>
      </c>
      <c r="N31" s="49">
        <v>2930.45</v>
      </c>
      <c r="O31" s="48">
        <v>54180</v>
      </c>
      <c r="P31" s="49">
        <v>284.92</v>
      </c>
      <c r="Q31" s="48">
        <v>5285</v>
      </c>
      <c r="R31" s="49">
        <v>284.92</v>
      </c>
      <c r="S31" s="48">
        <v>5285</v>
      </c>
      <c r="T31" s="49"/>
      <c r="U31" s="48"/>
      <c r="V31" s="49">
        <v>1388.04</v>
      </c>
      <c r="W31" s="48"/>
      <c r="X31" s="49">
        <v>9783.23</v>
      </c>
      <c r="Y31" s="48">
        <v>196493.15</v>
      </c>
      <c r="Z31" s="49">
        <v>15427.89</v>
      </c>
      <c r="AA31" s="48">
        <v>259044.84</v>
      </c>
      <c r="AB31" s="49">
        <v>24311.54</v>
      </c>
      <c r="AC31" s="48">
        <v>409242.17</v>
      </c>
      <c r="AD31" s="50">
        <f t="shared" si="0"/>
        <v>138620.39000000001</v>
      </c>
      <c r="AE31" s="51">
        <f t="shared" si="1"/>
        <v>2266155.16</v>
      </c>
    </row>
    <row r="32" spans="1:31" ht="28.5" customHeight="1" x14ac:dyDescent="0.25">
      <c r="A32" s="19">
        <v>30</v>
      </c>
      <c r="B32" s="8" t="s">
        <v>46</v>
      </c>
      <c r="D32" s="18" t="s">
        <v>88</v>
      </c>
      <c r="E32" s="10">
        <v>810000009178</v>
      </c>
      <c r="F32" s="46">
        <v>19624.82</v>
      </c>
      <c r="G32" s="48">
        <v>332850</v>
      </c>
      <c r="H32" s="49">
        <v>21850.52</v>
      </c>
      <c r="I32" s="48">
        <v>371910</v>
      </c>
      <c r="J32" s="49">
        <v>14958.63</v>
      </c>
      <c r="K32" s="48">
        <v>256595</v>
      </c>
      <c r="L32" s="49">
        <v>6950.94</v>
      </c>
      <c r="M32" s="48">
        <v>140260</v>
      </c>
      <c r="N32" s="49">
        <v>2231.69</v>
      </c>
      <c r="O32" s="48">
        <v>45220</v>
      </c>
      <c r="P32" s="49"/>
      <c r="Q32" s="48"/>
      <c r="R32" s="49"/>
      <c r="S32" s="48"/>
      <c r="T32" s="49"/>
      <c r="U32" s="48"/>
      <c r="V32" s="49"/>
      <c r="W32" s="48"/>
      <c r="X32" s="49"/>
      <c r="Y32" s="48"/>
      <c r="Z32" s="49">
        <v>6579.98</v>
      </c>
      <c r="AA32" s="48">
        <v>121567.43</v>
      </c>
      <c r="AB32" s="49">
        <v>22649.200000000001</v>
      </c>
      <c r="AC32" s="48">
        <v>420388.4</v>
      </c>
      <c r="AD32" s="50">
        <f t="shared" si="0"/>
        <v>94845.78</v>
      </c>
      <c r="AE32" s="51">
        <f t="shared" si="1"/>
        <v>1688790.83</v>
      </c>
    </row>
    <row r="33" spans="1:31" ht="28.5" customHeight="1" x14ac:dyDescent="0.25">
      <c r="A33" s="20">
        <v>31</v>
      </c>
      <c r="B33" s="18" t="s">
        <v>72</v>
      </c>
      <c r="D33" s="18" t="s">
        <v>92</v>
      </c>
      <c r="E33" s="10">
        <v>810000242538</v>
      </c>
      <c r="F33" s="46">
        <v>7316.62</v>
      </c>
      <c r="G33" s="54">
        <v>124185</v>
      </c>
      <c r="H33" s="46">
        <v>6261.6</v>
      </c>
      <c r="I33" s="54">
        <v>106815</v>
      </c>
      <c r="J33" s="46">
        <v>6393.17</v>
      </c>
      <c r="K33" s="54">
        <v>113600</v>
      </c>
      <c r="L33" s="46">
        <v>7109.89</v>
      </c>
      <c r="M33" s="54">
        <v>143715</v>
      </c>
      <c r="N33" s="46">
        <v>6938.3</v>
      </c>
      <c r="O33" s="54">
        <v>120630</v>
      </c>
      <c r="P33" s="46">
        <v>3528.96</v>
      </c>
      <c r="Q33" s="54">
        <v>74190</v>
      </c>
      <c r="R33" s="47">
        <v>4334.95</v>
      </c>
      <c r="S33" s="54">
        <v>94770</v>
      </c>
      <c r="T33" s="47">
        <v>4556.49</v>
      </c>
      <c r="U33" s="54">
        <v>99870</v>
      </c>
      <c r="V33" s="46">
        <v>5711.87</v>
      </c>
      <c r="W33" s="54">
        <v>125650.75</v>
      </c>
      <c r="X33" s="46">
        <v>5600.35</v>
      </c>
      <c r="Y33" s="54">
        <v>123726.3</v>
      </c>
      <c r="Z33" s="46">
        <v>6226.14</v>
      </c>
      <c r="AA33" s="54">
        <v>138269.28</v>
      </c>
      <c r="AB33" s="46">
        <v>7369.9</v>
      </c>
      <c r="AC33" s="54">
        <v>164279.38</v>
      </c>
      <c r="AD33" s="50">
        <f t="shared" si="0"/>
        <v>71348.239999999991</v>
      </c>
      <c r="AE33" s="51">
        <f t="shared" si="1"/>
        <v>1429700.71</v>
      </c>
    </row>
    <row r="34" spans="1:31" ht="36.75" customHeight="1" x14ac:dyDescent="0.25">
      <c r="A34" s="18"/>
      <c r="E34" s="27" t="s">
        <v>30</v>
      </c>
      <c r="F34" s="46">
        <f>SUM(F3:F33)</f>
        <v>428857.24000000005</v>
      </c>
      <c r="G34" s="54">
        <f t="shared" ref="G34:AC34" si="2">SUM(G3:G33)</f>
        <v>6900870</v>
      </c>
      <c r="H34" s="46">
        <f t="shared" si="2"/>
        <v>499617.88999999996</v>
      </c>
      <c r="I34" s="54">
        <f t="shared" si="2"/>
        <v>8060355</v>
      </c>
      <c r="J34" s="46">
        <f t="shared" si="2"/>
        <v>314803.38999999996</v>
      </c>
      <c r="K34" s="54">
        <f t="shared" si="2"/>
        <v>5154580</v>
      </c>
      <c r="L34" s="46">
        <f t="shared" si="2"/>
        <v>173223.49000000002</v>
      </c>
      <c r="M34" s="54">
        <f t="shared" si="2"/>
        <v>3275100</v>
      </c>
      <c r="N34" s="46">
        <f t="shared" si="2"/>
        <v>49123.9</v>
      </c>
      <c r="O34" s="54">
        <f t="shared" si="2"/>
        <v>918475</v>
      </c>
      <c r="P34" s="46">
        <f t="shared" si="2"/>
        <v>19386.41</v>
      </c>
      <c r="Q34" s="54">
        <f t="shared" si="2"/>
        <v>373467.05</v>
      </c>
      <c r="R34" s="46">
        <f t="shared" si="2"/>
        <v>18364.419999999998</v>
      </c>
      <c r="S34" s="54">
        <f t="shared" si="2"/>
        <v>376005</v>
      </c>
      <c r="T34" s="46">
        <f t="shared" si="2"/>
        <v>16662.489999999998</v>
      </c>
      <c r="U34" s="54">
        <f t="shared" si="2"/>
        <v>345980</v>
      </c>
      <c r="V34" s="46">
        <f t="shared" si="2"/>
        <v>23713.5</v>
      </c>
      <c r="W34" s="54">
        <f t="shared" si="2"/>
        <v>470670.85</v>
      </c>
      <c r="X34" s="46">
        <f t="shared" si="2"/>
        <v>152272.81000000003</v>
      </c>
      <c r="Y34" s="54">
        <f t="shared" si="2"/>
        <v>2980361.6</v>
      </c>
      <c r="Z34" s="46">
        <f t="shared" si="2"/>
        <v>300062.15000000002</v>
      </c>
      <c r="AA34" s="54">
        <f t="shared" si="2"/>
        <v>5972977.5899999989</v>
      </c>
      <c r="AB34" s="46">
        <f t="shared" si="2"/>
        <v>518925.55000000005</v>
      </c>
      <c r="AC34" s="54">
        <f t="shared" si="2"/>
        <v>11046628.280000001</v>
      </c>
      <c r="AD34" s="55">
        <f t="shared" ref="AD34" si="3">SUM(AD3:AD33)</f>
        <v>2515013.2400000002</v>
      </c>
      <c r="AE34" s="51">
        <f t="shared" si="1"/>
        <v>45875470.370000005</v>
      </c>
    </row>
    <row r="36" spans="1:31" x14ac:dyDescent="0.25">
      <c r="Z36" s="47">
        <v>216903.75</v>
      </c>
    </row>
    <row r="37" spans="1:31" x14ac:dyDescent="0.25">
      <c r="Z37" s="18">
        <v>300056.89</v>
      </c>
    </row>
    <row r="38" spans="1:31" x14ac:dyDescent="0.25">
      <c r="H38" s="21">
        <f>F35+H34+H35+J34+J35+L34+L35+N34+N35+P34-P30-N30-L30-J30-H30</f>
        <v>735783.89999999991</v>
      </c>
      <c r="I38" s="21">
        <f>H30+J30+L30+N30+P30</f>
        <v>320371.18</v>
      </c>
    </row>
    <row r="41" spans="1:31" ht="26.25" customHeight="1" x14ac:dyDescent="0.25">
      <c r="A41" s="18"/>
      <c r="B41" s="19" t="s">
        <v>26</v>
      </c>
      <c r="E41" s="23" t="s">
        <v>51</v>
      </c>
      <c r="F41" s="32" t="s">
        <v>49</v>
      </c>
      <c r="G41" s="35" t="s">
        <v>52</v>
      </c>
      <c r="H41" s="32" t="s">
        <v>49</v>
      </c>
      <c r="I41" s="35" t="s">
        <v>53</v>
      </c>
      <c r="J41" s="32" t="s">
        <v>49</v>
      </c>
      <c r="K41" s="35" t="s">
        <v>54</v>
      </c>
      <c r="L41" s="32" t="s">
        <v>49</v>
      </c>
      <c r="M41" s="35" t="s">
        <v>55</v>
      </c>
      <c r="N41" s="32" t="s">
        <v>49</v>
      </c>
      <c r="O41" s="35" t="s">
        <v>56</v>
      </c>
      <c r="P41" s="32" t="s">
        <v>49</v>
      </c>
      <c r="Q41" s="35" t="s">
        <v>57</v>
      </c>
      <c r="R41" s="32" t="s">
        <v>49</v>
      </c>
      <c r="S41" s="35" t="s">
        <v>58</v>
      </c>
      <c r="T41" s="32" t="s">
        <v>49</v>
      </c>
      <c r="U41" s="35" t="s">
        <v>59</v>
      </c>
      <c r="V41" s="32" t="s">
        <v>49</v>
      </c>
      <c r="W41" s="35" t="s">
        <v>43</v>
      </c>
      <c r="X41" s="32" t="s">
        <v>49</v>
      </c>
      <c r="Y41" s="35" t="s">
        <v>44</v>
      </c>
      <c r="Z41" s="32" t="s">
        <v>49</v>
      </c>
      <c r="AA41" s="35" t="s">
        <v>45</v>
      </c>
      <c r="AB41" s="32" t="s">
        <v>49</v>
      </c>
      <c r="AC41" s="35"/>
    </row>
    <row r="42" spans="1:31" ht="26.25" customHeight="1" x14ac:dyDescent="0.25">
      <c r="A42" s="18"/>
      <c r="E42" s="28">
        <v>48400</v>
      </c>
      <c r="F42" s="33">
        <v>35090</v>
      </c>
      <c r="G42" s="37">
        <v>49700</v>
      </c>
      <c r="H42" s="33">
        <v>36032.5</v>
      </c>
      <c r="I42" s="37">
        <v>28500</v>
      </c>
      <c r="J42" s="33">
        <v>20662.5</v>
      </c>
      <c r="K42" s="37">
        <v>16100</v>
      </c>
      <c r="L42" s="33">
        <v>11672.5</v>
      </c>
      <c r="M42" s="37"/>
      <c r="N42" s="33"/>
      <c r="O42" s="37"/>
      <c r="P42" s="33"/>
      <c r="Q42" s="37"/>
      <c r="R42" s="33"/>
      <c r="S42" s="37"/>
      <c r="T42" s="33"/>
      <c r="U42" s="37"/>
      <c r="V42" s="33"/>
      <c r="W42" s="37"/>
      <c r="X42" s="33"/>
      <c r="Y42" s="37"/>
      <c r="Z42" s="33"/>
      <c r="AA42" s="37">
        <v>54100</v>
      </c>
      <c r="AB42" s="33">
        <v>39222.5</v>
      </c>
      <c r="AC42" s="36"/>
    </row>
    <row r="43" spans="1:31" ht="26.25" customHeight="1" x14ac:dyDescent="0.25">
      <c r="A43" s="18"/>
      <c r="E43" s="24"/>
      <c r="F43" s="34"/>
      <c r="G43" s="38"/>
      <c r="H43" s="34"/>
      <c r="I43" s="38"/>
      <c r="J43" s="34"/>
      <c r="K43" s="38"/>
      <c r="L43" s="34"/>
      <c r="M43" s="38"/>
      <c r="N43" s="34"/>
      <c r="O43" s="38"/>
      <c r="P43" s="34"/>
      <c r="Q43" s="38"/>
      <c r="R43" s="34"/>
      <c r="S43" s="38"/>
      <c r="T43" s="34"/>
      <c r="U43" s="38"/>
      <c r="V43" s="34"/>
      <c r="W43" s="38"/>
      <c r="X43" s="34"/>
      <c r="Y43" s="38"/>
      <c r="Z43" s="34"/>
      <c r="AA43" s="38"/>
      <c r="AB43" s="34"/>
      <c r="AC43" s="38"/>
    </row>
    <row r="44" spans="1:31" ht="26.25" customHeight="1" x14ac:dyDescent="0.25">
      <c r="A44" s="18"/>
      <c r="E44" s="23"/>
      <c r="F44" s="32"/>
      <c r="G44" s="35"/>
      <c r="H44" s="32"/>
      <c r="I44" s="35"/>
      <c r="J44" s="32"/>
      <c r="K44" s="35"/>
      <c r="L44" s="32"/>
      <c r="M44" s="35"/>
      <c r="N44" s="32"/>
      <c r="O44" s="35"/>
      <c r="P44" s="32"/>
      <c r="Q44" s="35"/>
      <c r="R44" s="32"/>
      <c r="S44" s="35"/>
      <c r="T44" s="32"/>
      <c r="U44" s="35"/>
      <c r="V44" s="32"/>
      <c r="W44" s="35"/>
      <c r="X44" s="32"/>
      <c r="Y44" s="35"/>
      <c r="Z44" s="32"/>
      <c r="AA44" s="35"/>
      <c r="AB44" s="39"/>
      <c r="AC44" s="35"/>
    </row>
    <row r="45" spans="1:31" ht="26.25" customHeight="1" x14ac:dyDescent="0.25">
      <c r="A45" s="18"/>
      <c r="E45" s="24"/>
      <c r="F45" s="33"/>
      <c r="G45" s="36"/>
      <c r="H45" s="33"/>
      <c r="I45" s="36"/>
      <c r="J45" s="33"/>
      <c r="K45" s="36"/>
      <c r="L45" s="33"/>
      <c r="M45" s="36"/>
      <c r="N45" s="34"/>
      <c r="O45" s="36"/>
      <c r="P45" s="34"/>
      <c r="Q45" s="36"/>
      <c r="R45" s="34"/>
      <c r="S45" s="36"/>
      <c r="T45" s="34"/>
      <c r="U45" s="36"/>
      <c r="V45" s="34"/>
      <c r="W45" s="36"/>
      <c r="X45" s="34"/>
      <c r="Y45" s="36"/>
      <c r="Z45" s="34"/>
      <c r="AA45" s="36"/>
      <c r="AB45" s="34"/>
      <c r="AC45" s="36"/>
    </row>
    <row r="46" spans="1:31" ht="26.25" customHeight="1" x14ac:dyDescent="0.25">
      <c r="A46" s="18"/>
      <c r="E46" s="24"/>
      <c r="F46" s="34"/>
      <c r="G46" s="38"/>
      <c r="H46" s="34"/>
      <c r="I46" s="38"/>
      <c r="J46" s="34"/>
      <c r="K46" s="38"/>
      <c r="L46" s="34"/>
      <c r="M46" s="38"/>
      <c r="N46" s="34"/>
      <c r="O46" s="38"/>
      <c r="P46" s="34"/>
      <c r="Q46" s="38"/>
      <c r="R46" s="34"/>
      <c r="S46" s="38"/>
      <c r="T46" s="34"/>
      <c r="U46" s="38"/>
      <c r="V46" s="34"/>
      <c r="W46" s="38"/>
      <c r="X46" s="34"/>
      <c r="Y46" s="38"/>
      <c r="Z46" s="34"/>
      <c r="AA46" s="38"/>
      <c r="AB46" s="34"/>
      <c r="AC46" s="38"/>
    </row>
    <row r="51" spans="2:4" ht="15" x14ac:dyDescent="0.25">
      <c r="B51" t="s">
        <v>67</v>
      </c>
      <c r="C51" t="s">
        <v>68</v>
      </c>
      <c r="D51" t="s">
        <v>69</v>
      </c>
    </row>
  </sheetData>
  <mergeCells count="14">
    <mergeCell ref="AD1:AE1"/>
    <mergeCell ref="X1:Y1"/>
    <mergeCell ref="Z1:AA1"/>
    <mergeCell ref="AB1:AC1"/>
    <mergeCell ref="L1:M1"/>
    <mergeCell ref="N1:O1"/>
    <mergeCell ref="P1:Q1"/>
    <mergeCell ref="R1:S1"/>
    <mergeCell ref="T1:U1"/>
    <mergeCell ref="A1:B1"/>
    <mergeCell ref="F1:G1"/>
    <mergeCell ref="H1:I1"/>
    <mergeCell ref="J1:K1"/>
    <mergeCell ref="V1:W1"/>
  </mergeCells>
  <hyperlinks>
    <hyperlink ref="E6" r:id="rId1" tooltip="800000139895" display="http://kzccrmapp1.aksa.com:8000/sap(bD1UUiZjPTEwMCZpPTEmZT1NakV4T1RkZlgxOWZYMTlmTWpBeE1UazBBRkJXdmgzeEh1eXY0QnotalhzNElRJTNkJTNk)/bc/bsp/sap/crm_ui_frame/4" xr:uid="{00000000-0004-0000-0100-000000000000}"/>
  </hyperlinks>
  <pageMargins left="0.7" right="0.7" top="0.75" bottom="0.75" header="0.3" footer="0.3"/>
  <pageSetup paperSize="9" orientation="portrait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ayfa1"/>
  <dimension ref="A1:AE46"/>
  <sheetViews>
    <sheetView tabSelected="1" workbookViewId="0">
      <pane xSplit="5" ySplit="1" topLeftCell="F2" activePane="bottomRight" state="frozen"/>
      <selection pane="topRight" activeCell="F1" sqref="F1"/>
      <selection pane="bottomLeft" activeCell="A2" sqref="A2"/>
      <selection pane="bottomRight" activeCell="E11" sqref="E11"/>
    </sheetView>
  </sheetViews>
  <sheetFormatPr defaultRowHeight="14.25" x14ac:dyDescent="0.25"/>
  <cols>
    <col min="1" max="1" width="3.7109375" style="20" customWidth="1"/>
    <col min="2" max="2" width="49.42578125" style="18" customWidth="1"/>
    <col min="3" max="3" width="26" style="18" hidden="1" customWidth="1"/>
    <col min="4" max="4" width="20.85546875" style="18" hidden="1" customWidth="1"/>
    <col min="5" max="5" width="47.7109375" style="18" customWidth="1"/>
    <col min="6" max="9" width="13" style="21" customWidth="1"/>
    <col min="10" max="15" width="13" style="18" customWidth="1"/>
    <col min="16" max="17" width="12.7109375" style="18" customWidth="1"/>
    <col min="18" max="29" width="13" style="18" customWidth="1"/>
    <col min="30" max="30" width="13.5703125" style="18" bestFit="1" customWidth="1"/>
    <col min="31" max="31" width="15.42578125" style="18" bestFit="1" customWidth="1"/>
    <col min="32" max="16384" width="9.140625" style="18"/>
  </cols>
  <sheetData>
    <row r="1" spans="1:31" ht="21" customHeight="1" x14ac:dyDescent="0.25">
      <c r="A1" s="61" t="s">
        <v>117</v>
      </c>
      <c r="B1" s="61"/>
      <c r="C1" s="40"/>
      <c r="D1" s="40"/>
      <c r="E1" s="40"/>
      <c r="F1" s="40" t="s">
        <v>76</v>
      </c>
      <c r="G1" s="17"/>
      <c r="H1" s="17" t="s">
        <v>76</v>
      </c>
      <c r="I1" s="17"/>
      <c r="J1" s="40" t="s">
        <v>76</v>
      </c>
      <c r="K1" s="17"/>
      <c r="L1" s="17" t="s">
        <v>76</v>
      </c>
      <c r="M1" s="17"/>
      <c r="N1" s="40" t="s">
        <v>76</v>
      </c>
      <c r="O1" s="17"/>
      <c r="P1" s="17" t="s">
        <v>76</v>
      </c>
      <c r="Q1" s="17"/>
      <c r="R1" s="40" t="s">
        <v>76</v>
      </c>
      <c r="S1" s="17"/>
      <c r="T1" s="17" t="s">
        <v>76</v>
      </c>
      <c r="U1" s="17"/>
      <c r="V1" s="40" t="s">
        <v>76</v>
      </c>
      <c r="W1" s="17"/>
      <c r="X1" s="17" t="s">
        <v>76</v>
      </c>
      <c r="Y1" s="17"/>
      <c r="Z1" s="40" t="s">
        <v>76</v>
      </c>
      <c r="AA1" s="17"/>
      <c r="AB1" s="17" t="s">
        <v>76</v>
      </c>
      <c r="AC1" s="17"/>
      <c r="AD1" s="18" t="s">
        <v>77</v>
      </c>
      <c r="AE1" s="18" t="s">
        <v>77</v>
      </c>
    </row>
    <row r="2" spans="1:31" ht="33" customHeight="1" x14ac:dyDescent="0.25">
      <c r="A2" s="19"/>
      <c r="B2" s="1" t="s">
        <v>0</v>
      </c>
      <c r="C2" s="1"/>
      <c r="D2" s="1" t="s">
        <v>1</v>
      </c>
      <c r="E2" s="2"/>
      <c r="F2" s="16" t="s">
        <v>31</v>
      </c>
      <c r="G2" s="31" t="s">
        <v>49</v>
      </c>
      <c r="H2" s="16" t="s">
        <v>32</v>
      </c>
      <c r="I2" s="31" t="s">
        <v>49</v>
      </c>
      <c r="J2" s="16" t="s">
        <v>33</v>
      </c>
      <c r="K2" s="31" t="s">
        <v>49</v>
      </c>
      <c r="L2" s="16" t="s">
        <v>34</v>
      </c>
      <c r="M2" s="31" t="s">
        <v>49</v>
      </c>
      <c r="N2" s="16" t="s">
        <v>35</v>
      </c>
      <c r="O2" s="31" t="s">
        <v>49</v>
      </c>
      <c r="P2" s="16" t="s">
        <v>36</v>
      </c>
      <c r="Q2" s="31" t="s">
        <v>49</v>
      </c>
      <c r="R2" s="16" t="s">
        <v>37</v>
      </c>
      <c r="S2" s="31" t="s">
        <v>49</v>
      </c>
      <c r="T2" s="16" t="s">
        <v>38</v>
      </c>
      <c r="U2" s="31" t="s">
        <v>49</v>
      </c>
      <c r="V2" s="16" t="s">
        <v>39</v>
      </c>
      <c r="W2" s="31" t="s">
        <v>49</v>
      </c>
      <c r="X2" s="16" t="s">
        <v>40</v>
      </c>
      <c r="Y2" s="31" t="s">
        <v>49</v>
      </c>
      <c r="Z2" s="16" t="s">
        <v>41</v>
      </c>
      <c r="AA2" s="31" t="s">
        <v>49</v>
      </c>
      <c r="AB2" s="16" t="s">
        <v>42</v>
      </c>
      <c r="AC2" s="31" t="s">
        <v>49</v>
      </c>
      <c r="AD2" s="18" t="s">
        <v>69</v>
      </c>
      <c r="AE2" s="31" t="s">
        <v>71</v>
      </c>
    </row>
    <row r="3" spans="1:31" ht="21" customHeight="1" x14ac:dyDescent="0.25">
      <c r="A3" s="19">
        <v>1</v>
      </c>
      <c r="B3" s="3" t="s">
        <v>4</v>
      </c>
      <c r="C3" s="4">
        <v>810000022779</v>
      </c>
      <c r="D3" s="5">
        <v>800000306024</v>
      </c>
      <c r="E3" s="6" t="s">
        <v>85</v>
      </c>
      <c r="F3" s="46">
        <v>24728.7</v>
      </c>
      <c r="G3" s="56">
        <v>281564</v>
      </c>
      <c r="H3" s="46">
        <v>29973.119999999999</v>
      </c>
      <c r="I3" s="56">
        <v>342974</v>
      </c>
      <c r="J3" s="49">
        <v>21935.19</v>
      </c>
      <c r="K3" s="57">
        <v>251933</v>
      </c>
      <c r="L3" s="49">
        <v>15692.16</v>
      </c>
      <c r="M3" s="57">
        <v>181232</v>
      </c>
      <c r="N3" s="49"/>
      <c r="O3" s="57"/>
      <c r="P3" s="49"/>
      <c r="Q3" s="57"/>
      <c r="R3" s="49"/>
      <c r="S3" s="57"/>
      <c r="T3" s="49"/>
      <c r="U3" s="57"/>
      <c r="V3" s="49"/>
      <c r="W3" s="57"/>
      <c r="X3" s="49"/>
      <c r="Y3" s="57"/>
      <c r="Z3" s="49">
        <v>6320.97</v>
      </c>
      <c r="AA3" s="57">
        <v>96350</v>
      </c>
      <c r="AB3" s="49">
        <v>24547.1</v>
      </c>
      <c r="AC3" s="57">
        <v>375250</v>
      </c>
      <c r="AD3" s="47">
        <f>AB3+Z3+X3+V3+T3+R3+P3+N3+L3+J3+H3+F3</f>
        <v>123197.23999999999</v>
      </c>
      <c r="AE3" s="57">
        <f>AC3+AA3+Y3+W3+U3+S3+Q3+O3+M3+K3+I3+G3</f>
        <v>1529303</v>
      </c>
    </row>
    <row r="4" spans="1:31" ht="21" customHeight="1" x14ac:dyDescent="0.25">
      <c r="A4" s="19">
        <v>2</v>
      </c>
      <c r="B4" s="3" t="s">
        <v>5</v>
      </c>
      <c r="C4" s="4"/>
      <c r="D4" s="5">
        <v>800000305184</v>
      </c>
      <c r="E4" s="15" t="s">
        <v>106</v>
      </c>
      <c r="F4" s="46">
        <v>48.12</v>
      </c>
      <c r="G4" s="56">
        <v>598</v>
      </c>
      <c r="H4" s="46">
        <v>51.15</v>
      </c>
      <c r="I4" s="56">
        <v>641</v>
      </c>
      <c r="J4" s="49">
        <v>49.59</v>
      </c>
      <c r="K4" s="57">
        <v>626</v>
      </c>
      <c r="L4" s="49">
        <v>38.68</v>
      </c>
      <c r="M4" s="57">
        <v>493</v>
      </c>
      <c r="N4" s="49">
        <v>41.37</v>
      </c>
      <c r="O4" s="57">
        <v>532</v>
      </c>
      <c r="P4" s="49">
        <v>53.84</v>
      </c>
      <c r="Q4" s="57">
        <v>697</v>
      </c>
      <c r="R4" s="49">
        <v>37.65</v>
      </c>
      <c r="S4" s="57">
        <v>489</v>
      </c>
      <c r="T4" s="49">
        <v>60.37</v>
      </c>
      <c r="U4" s="57">
        <v>843.47</v>
      </c>
      <c r="V4" s="49">
        <v>44.86</v>
      </c>
      <c r="W4" s="57">
        <v>743</v>
      </c>
      <c r="X4" s="49">
        <v>48.05</v>
      </c>
      <c r="Y4" s="57">
        <v>800</v>
      </c>
      <c r="Z4" s="49">
        <v>46.96</v>
      </c>
      <c r="AA4" s="57">
        <v>785</v>
      </c>
      <c r="AB4" s="49">
        <v>55.15</v>
      </c>
      <c r="AC4" s="57">
        <v>925</v>
      </c>
      <c r="AD4" s="47">
        <f t="shared" ref="AD4:AD34" si="0">AB4+Z4+X4+V4+T4+R4+P4+N4+L4+J4+H4+F4</f>
        <v>575.79</v>
      </c>
      <c r="AE4" s="57">
        <f t="shared" ref="AE4:AE34" si="1">AC4+AA4+Y4+W4+U4+S4+Q4+O4+M4+K4+I4+G4</f>
        <v>8172.47</v>
      </c>
    </row>
    <row r="5" spans="1:31" ht="21" customHeight="1" x14ac:dyDescent="0.25">
      <c r="A5" s="19">
        <v>3</v>
      </c>
      <c r="B5" s="8" t="s">
        <v>6</v>
      </c>
      <c r="C5" s="9">
        <v>810000022793</v>
      </c>
      <c r="D5" s="5">
        <v>194132</v>
      </c>
      <c r="E5" s="10" t="s">
        <v>96</v>
      </c>
      <c r="F5" s="46">
        <v>10029.700000000001</v>
      </c>
      <c r="G5" s="56">
        <v>124777</v>
      </c>
      <c r="H5" s="46">
        <v>12643.71</v>
      </c>
      <c r="I5" s="56">
        <v>158465</v>
      </c>
      <c r="J5" s="49">
        <v>10678.75</v>
      </c>
      <c r="K5" s="57">
        <v>134757</v>
      </c>
      <c r="L5" s="49">
        <v>7647.36</v>
      </c>
      <c r="M5" s="57">
        <v>97490</v>
      </c>
      <c r="N5" s="49"/>
      <c r="O5" s="57"/>
      <c r="P5" s="49"/>
      <c r="Q5" s="57"/>
      <c r="R5" s="49"/>
      <c r="S5" s="57"/>
      <c r="T5" s="49"/>
      <c r="U5" s="57"/>
      <c r="V5" s="49"/>
      <c r="W5" s="57"/>
      <c r="X5" s="49">
        <v>3.9</v>
      </c>
      <c r="Y5" s="57">
        <v>65</v>
      </c>
      <c r="Z5" s="49">
        <v>1729.59</v>
      </c>
      <c r="AA5" s="57">
        <v>28920</v>
      </c>
      <c r="AB5" s="49">
        <v>9954.6200000000008</v>
      </c>
      <c r="AC5" s="57">
        <v>167345</v>
      </c>
      <c r="AD5" s="47">
        <f t="shared" si="0"/>
        <v>52687.630000000005</v>
      </c>
      <c r="AE5" s="57">
        <f t="shared" si="1"/>
        <v>711819</v>
      </c>
    </row>
    <row r="6" spans="1:31" ht="21" customHeight="1" x14ac:dyDescent="0.25">
      <c r="A6" s="19">
        <v>4</v>
      </c>
      <c r="B6" s="8" t="s">
        <v>7</v>
      </c>
      <c r="C6" s="9">
        <v>810000022795</v>
      </c>
      <c r="D6" s="11">
        <v>301902</v>
      </c>
      <c r="E6" s="15" t="s">
        <v>95</v>
      </c>
      <c r="F6" s="46">
        <v>10125.950000000001</v>
      </c>
      <c r="G6" s="56">
        <v>125975</v>
      </c>
      <c r="H6" s="46">
        <v>12910.24</v>
      </c>
      <c r="I6" s="56">
        <v>161805</v>
      </c>
      <c r="J6" s="49">
        <v>10718.96</v>
      </c>
      <c r="K6" s="57">
        <v>135265</v>
      </c>
      <c r="L6" s="49">
        <v>7511.33</v>
      </c>
      <c r="M6" s="57">
        <v>95755</v>
      </c>
      <c r="N6" s="49">
        <v>33.36</v>
      </c>
      <c r="O6" s="57">
        <v>429</v>
      </c>
      <c r="P6" s="49"/>
      <c r="Q6" s="57"/>
      <c r="R6" s="49"/>
      <c r="S6" s="57"/>
      <c r="T6" s="49"/>
      <c r="U6" s="57"/>
      <c r="V6" s="49"/>
      <c r="W6" s="57"/>
      <c r="X6" s="49">
        <v>5.19</v>
      </c>
      <c r="Y6" s="57">
        <v>86</v>
      </c>
      <c r="Z6" s="49">
        <v>1400.44</v>
      </c>
      <c r="AA6" s="57">
        <v>23420</v>
      </c>
      <c r="AB6" s="49">
        <v>9156.25</v>
      </c>
      <c r="AC6" s="57">
        <v>153920</v>
      </c>
      <c r="AD6" s="47">
        <f t="shared" si="0"/>
        <v>51861.72</v>
      </c>
      <c r="AE6" s="57">
        <f t="shared" si="1"/>
        <v>696655</v>
      </c>
    </row>
    <row r="7" spans="1:31" ht="21" customHeight="1" x14ac:dyDescent="0.25">
      <c r="A7" s="19">
        <v>5</v>
      </c>
      <c r="B7" s="8" t="s">
        <v>8</v>
      </c>
      <c r="C7" s="9"/>
      <c r="D7" s="11">
        <v>194134</v>
      </c>
      <c r="E7" s="15" t="s">
        <v>89</v>
      </c>
      <c r="F7" s="46">
        <v>26386.28</v>
      </c>
      <c r="G7" s="56">
        <v>300438</v>
      </c>
      <c r="H7" s="46">
        <v>23452.720000000001</v>
      </c>
      <c r="I7" s="56">
        <v>268363</v>
      </c>
      <c r="J7" s="49">
        <v>27508.46</v>
      </c>
      <c r="K7" s="57">
        <v>315944</v>
      </c>
      <c r="L7" s="49">
        <v>16154.95</v>
      </c>
      <c r="M7" s="57">
        <v>186577</v>
      </c>
      <c r="N7" s="49"/>
      <c r="O7" s="57"/>
      <c r="P7" s="49"/>
      <c r="Q7" s="57"/>
      <c r="R7" s="49"/>
      <c r="S7" s="57"/>
      <c r="T7" s="49"/>
      <c r="U7" s="57"/>
      <c r="V7" s="49"/>
      <c r="W7" s="57"/>
      <c r="X7" s="49"/>
      <c r="Y7" s="57"/>
      <c r="Z7" s="49">
        <v>1402.69</v>
      </c>
      <c r="AA7" s="57">
        <v>18585</v>
      </c>
      <c r="AB7" s="49">
        <v>22922.799999999999</v>
      </c>
      <c r="AC7" s="57">
        <v>350420</v>
      </c>
      <c r="AD7" s="47">
        <f t="shared" si="0"/>
        <v>117827.9</v>
      </c>
      <c r="AE7" s="57">
        <f t="shared" si="1"/>
        <v>1440327</v>
      </c>
    </row>
    <row r="8" spans="1:31" ht="21" customHeight="1" x14ac:dyDescent="0.25">
      <c r="A8" s="19">
        <v>6</v>
      </c>
      <c r="B8" s="8" t="s">
        <v>9</v>
      </c>
      <c r="C8" s="9"/>
      <c r="D8" s="11">
        <v>1692070</v>
      </c>
      <c r="E8" s="15" t="s">
        <v>86</v>
      </c>
      <c r="F8" s="46">
        <v>19472.560000000001</v>
      </c>
      <c r="G8" s="56">
        <v>242254</v>
      </c>
      <c r="H8" s="46">
        <v>25127.24</v>
      </c>
      <c r="I8" s="56">
        <v>314922</v>
      </c>
      <c r="J8" s="49">
        <v>18383.21</v>
      </c>
      <c r="K8" s="57">
        <v>231981</v>
      </c>
      <c r="L8" s="49">
        <v>10160.030000000001</v>
      </c>
      <c r="M8" s="57">
        <v>129521</v>
      </c>
      <c r="N8" s="49"/>
      <c r="O8" s="57"/>
      <c r="P8" s="49"/>
      <c r="Q8" s="57"/>
      <c r="R8" s="49"/>
      <c r="S8" s="57"/>
      <c r="T8" s="49"/>
      <c r="U8" s="57"/>
      <c r="V8" s="49"/>
      <c r="W8" s="57"/>
      <c r="X8" s="49"/>
      <c r="Y8" s="57"/>
      <c r="Z8" s="49">
        <v>856.95</v>
      </c>
      <c r="AA8" s="57">
        <v>14325</v>
      </c>
      <c r="AB8" s="49">
        <v>18950.669999999998</v>
      </c>
      <c r="AC8" s="57">
        <v>318575</v>
      </c>
      <c r="AD8" s="47">
        <f t="shared" si="0"/>
        <v>92950.66</v>
      </c>
      <c r="AE8" s="57">
        <f t="shared" si="1"/>
        <v>1251578</v>
      </c>
    </row>
    <row r="9" spans="1:31" ht="21" customHeight="1" x14ac:dyDescent="0.25">
      <c r="A9" s="19">
        <v>7</v>
      </c>
      <c r="B9" s="8" t="s">
        <v>10</v>
      </c>
      <c r="C9" s="9"/>
      <c r="D9" s="11">
        <v>898021</v>
      </c>
      <c r="E9" s="15" t="s">
        <v>104</v>
      </c>
      <c r="F9" s="46">
        <v>1432.53</v>
      </c>
      <c r="G9" s="56">
        <v>17822</v>
      </c>
      <c r="H9" s="46">
        <v>2412.88</v>
      </c>
      <c r="I9" s="56">
        <v>30241</v>
      </c>
      <c r="J9" s="49">
        <v>1531.6</v>
      </c>
      <c r="K9" s="57">
        <v>19327</v>
      </c>
      <c r="L9" s="49">
        <v>1166.77</v>
      </c>
      <c r="M9" s="57">
        <v>14875</v>
      </c>
      <c r="N9" s="49">
        <v>509.7</v>
      </c>
      <c r="O9" s="57">
        <v>6553</v>
      </c>
      <c r="P9" s="49">
        <v>186.73</v>
      </c>
      <c r="Q9" s="57">
        <v>2416</v>
      </c>
      <c r="R9" s="49"/>
      <c r="S9" s="57"/>
      <c r="T9" s="49"/>
      <c r="U9" s="57"/>
      <c r="V9" s="49"/>
      <c r="W9" s="57"/>
      <c r="X9" s="49"/>
      <c r="Y9" s="57"/>
      <c r="Z9" s="49">
        <v>546.72</v>
      </c>
      <c r="AA9" s="57">
        <v>9140</v>
      </c>
      <c r="AB9" s="49">
        <v>1463.51</v>
      </c>
      <c r="AC9" s="57">
        <v>24605</v>
      </c>
      <c r="AD9" s="47">
        <f t="shared" si="0"/>
        <v>9250.44</v>
      </c>
      <c r="AE9" s="57">
        <f t="shared" si="1"/>
        <v>124979</v>
      </c>
    </row>
    <row r="10" spans="1:31" ht="21" customHeight="1" x14ac:dyDescent="0.25">
      <c r="A10" s="19">
        <v>8</v>
      </c>
      <c r="B10" s="8" t="s">
        <v>11</v>
      </c>
      <c r="C10" s="9"/>
      <c r="D10" s="12">
        <v>1238055</v>
      </c>
      <c r="E10" s="15" t="s">
        <v>90</v>
      </c>
      <c r="F10" s="46">
        <v>10214.17</v>
      </c>
      <c r="G10" s="56">
        <v>127073</v>
      </c>
      <c r="H10" s="46">
        <v>12935.81</v>
      </c>
      <c r="I10" s="56">
        <v>162125</v>
      </c>
      <c r="J10" s="49">
        <v>10948.16</v>
      </c>
      <c r="K10" s="57">
        <v>138157</v>
      </c>
      <c r="L10" s="49">
        <v>7574.01</v>
      </c>
      <c r="M10" s="57">
        <v>96555</v>
      </c>
      <c r="N10" s="49"/>
      <c r="O10" s="57"/>
      <c r="P10" s="49"/>
      <c r="Q10" s="57"/>
      <c r="R10" s="49"/>
      <c r="S10" s="57"/>
      <c r="T10" s="49"/>
      <c r="U10" s="57"/>
      <c r="V10" s="49"/>
      <c r="W10" s="57"/>
      <c r="X10" s="49"/>
      <c r="Y10" s="57"/>
      <c r="Z10" s="49">
        <v>1977.42</v>
      </c>
      <c r="AA10" s="57">
        <v>33065</v>
      </c>
      <c r="AB10" s="49">
        <v>15025.81</v>
      </c>
      <c r="AC10" s="57">
        <v>252595</v>
      </c>
      <c r="AD10" s="47">
        <f t="shared" si="0"/>
        <v>58675.37999999999</v>
      </c>
      <c r="AE10" s="57">
        <f t="shared" si="1"/>
        <v>809570</v>
      </c>
    </row>
    <row r="11" spans="1:31" ht="21" customHeight="1" x14ac:dyDescent="0.25">
      <c r="A11" s="19">
        <v>9</v>
      </c>
      <c r="B11" s="8" t="s">
        <v>28</v>
      </c>
      <c r="C11" s="9"/>
      <c r="D11" s="12"/>
      <c r="E11" s="15" t="s">
        <v>110</v>
      </c>
      <c r="F11" s="46"/>
      <c r="G11" s="56"/>
      <c r="H11" s="46"/>
      <c r="I11" s="56"/>
      <c r="J11" s="49"/>
      <c r="K11" s="57"/>
      <c r="L11" s="49"/>
      <c r="M11" s="57"/>
      <c r="N11" s="49"/>
      <c r="O11" s="57"/>
      <c r="P11" s="49"/>
      <c r="Q11" s="57"/>
      <c r="R11" s="49"/>
      <c r="S11" s="57"/>
      <c r="T11" s="49"/>
      <c r="U11" s="57"/>
      <c r="V11" s="49"/>
      <c r="W11" s="57"/>
      <c r="X11" s="49"/>
      <c r="Y11" s="57"/>
      <c r="Z11" s="49"/>
      <c r="AA11" s="57"/>
      <c r="AB11" s="49"/>
      <c r="AC11" s="57"/>
      <c r="AD11" s="47">
        <f t="shared" si="0"/>
        <v>0</v>
      </c>
      <c r="AE11" s="57">
        <f t="shared" si="1"/>
        <v>0</v>
      </c>
    </row>
    <row r="12" spans="1:31" ht="21" customHeight="1" x14ac:dyDescent="0.25">
      <c r="A12" s="19">
        <v>10</v>
      </c>
      <c r="B12" s="8" t="s">
        <v>12</v>
      </c>
      <c r="C12" s="9"/>
      <c r="D12" s="11">
        <v>86514</v>
      </c>
      <c r="E12" s="15" t="s">
        <v>97</v>
      </c>
      <c r="F12" s="46">
        <v>14753.8</v>
      </c>
      <c r="G12" s="56">
        <v>183548</v>
      </c>
      <c r="H12" s="46">
        <v>18080.52</v>
      </c>
      <c r="I12" s="56">
        <v>226605</v>
      </c>
      <c r="J12" s="49">
        <v>15670.29</v>
      </c>
      <c r="K12" s="57">
        <v>197747</v>
      </c>
      <c r="L12" s="49">
        <v>10061.34</v>
      </c>
      <c r="M12" s="57">
        <v>128263</v>
      </c>
      <c r="N12" s="49">
        <v>9.27</v>
      </c>
      <c r="O12" s="57">
        <v>94</v>
      </c>
      <c r="P12" s="49"/>
      <c r="Q12" s="57"/>
      <c r="R12" s="49"/>
      <c r="S12" s="57"/>
      <c r="T12" s="49"/>
      <c r="U12" s="57"/>
      <c r="V12" s="49"/>
      <c r="W12" s="57"/>
      <c r="X12" s="49"/>
      <c r="Y12" s="57"/>
      <c r="Z12" s="49">
        <v>525.70000000000005</v>
      </c>
      <c r="AA12" s="57">
        <v>8335</v>
      </c>
      <c r="AB12" s="49">
        <v>9577.76</v>
      </c>
      <c r="AC12" s="57">
        <v>161010</v>
      </c>
      <c r="AD12" s="47">
        <f t="shared" si="0"/>
        <v>68678.680000000008</v>
      </c>
      <c r="AE12" s="57">
        <f t="shared" si="1"/>
        <v>905602</v>
      </c>
    </row>
    <row r="13" spans="1:31" ht="21" customHeight="1" x14ac:dyDescent="0.25">
      <c r="A13" s="19">
        <v>11</v>
      </c>
      <c r="B13" s="13" t="s">
        <v>13</v>
      </c>
      <c r="C13" s="14"/>
      <c r="D13" s="5">
        <v>189178</v>
      </c>
      <c r="E13" s="15" t="s">
        <v>98</v>
      </c>
      <c r="F13" s="46">
        <v>9329.24</v>
      </c>
      <c r="G13" s="56">
        <v>116063</v>
      </c>
      <c r="H13" s="46">
        <v>11180.53</v>
      </c>
      <c r="I13" s="56">
        <v>140127</v>
      </c>
      <c r="J13" s="49">
        <v>9886.59</v>
      </c>
      <c r="K13" s="57">
        <v>124761</v>
      </c>
      <c r="L13" s="49">
        <v>6249.66</v>
      </c>
      <c r="M13" s="57">
        <v>79671</v>
      </c>
      <c r="N13" s="49"/>
      <c r="O13" s="57"/>
      <c r="P13" s="49"/>
      <c r="Q13" s="57"/>
      <c r="R13" s="49"/>
      <c r="S13" s="57"/>
      <c r="T13" s="49"/>
      <c r="U13" s="57"/>
      <c r="V13" s="49"/>
      <c r="W13" s="57"/>
      <c r="X13" s="49"/>
      <c r="Y13" s="57"/>
      <c r="Z13" s="49">
        <v>744.78</v>
      </c>
      <c r="AA13" s="57">
        <v>12455</v>
      </c>
      <c r="AB13" s="49">
        <v>7593.66</v>
      </c>
      <c r="AC13" s="57">
        <v>127655</v>
      </c>
      <c r="AD13" s="47">
        <f t="shared" si="0"/>
        <v>44984.46</v>
      </c>
      <c r="AE13" s="57">
        <f t="shared" si="1"/>
        <v>600732</v>
      </c>
    </row>
    <row r="14" spans="1:31" ht="21" customHeight="1" x14ac:dyDescent="0.25">
      <c r="A14" s="19">
        <v>12</v>
      </c>
      <c r="B14" s="8" t="s">
        <v>14</v>
      </c>
      <c r="C14" s="9"/>
      <c r="D14" s="5">
        <v>1117900</v>
      </c>
      <c r="E14" s="15" t="s">
        <v>107</v>
      </c>
      <c r="F14" s="46">
        <v>65.52</v>
      </c>
      <c r="G14" s="56">
        <v>815</v>
      </c>
      <c r="H14" s="46"/>
      <c r="I14" s="56"/>
      <c r="J14" s="49">
        <v>29.53</v>
      </c>
      <c r="K14" s="57">
        <v>372</v>
      </c>
      <c r="L14" s="49"/>
      <c r="M14" s="57"/>
      <c r="N14" s="49">
        <v>61.38</v>
      </c>
      <c r="O14" s="57">
        <v>788</v>
      </c>
      <c r="P14" s="49">
        <v>32.83</v>
      </c>
      <c r="Q14" s="57">
        <v>424</v>
      </c>
      <c r="R14" s="49"/>
      <c r="S14" s="57"/>
      <c r="T14" s="49"/>
      <c r="U14" s="57"/>
      <c r="V14" s="49"/>
      <c r="W14" s="57"/>
      <c r="X14" s="49">
        <v>12.99</v>
      </c>
      <c r="Y14" s="57">
        <v>217</v>
      </c>
      <c r="Z14" s="49">
        <v>31.3</v>
      </c>
      <c r="AA14" s="57">
        <v>525</v>
      </c>
      <c r="AB14" s="49">
        <v>34.14</v>
      </c>
      <c r="AC14" s="57">
        <v>570</v>
      </c>
      <c r="AD14" s="47">
        <f t="shared" si="0"/>
        <v>267.69</v>
      </c>
      <c r="AE14" s="57">
        <f t="shared" si="1"/>
        <v>3711</v>
      </c>
    </row>
    <row r="15" spans="1:31" ht="21" customHeight="1" x14ac:dyDescent="0.25">
      <c r="A15" s="19">
        <v>13</v>
      </c>
      <c r="B15" s="8" t="s">
        <v>48</v>
      </c>
      <c r="C15" s="9"/>
      <c r="D15" s="5"/>
      <c r="E15" s="15" t="s">
        <v>108</v>
      </c>
      <c r="F15" s="46"/>
      <c r="G15" s="56"/>
      <c r="H15" s="46"/>
      <c r="I15" s="56"/>
      <c r="J15" s="49"/>
      <c r="K15" s="57"/>
      <c r="L15" s="49"/>
      <c r="M15" s="57"/>
      <c r="N15" s="49">
        <v>9.15</v>
      </c>
      <c r="O15" s="57">
        <v>87</v>
      </c>
      <c r="P15" s="49"/>
      <c r="Q15" s="57"/>
      <c r="R15" s="49"/>
      <c r="S15" s="57"/>
      <c r="T15" s="49"/>
      <c r="U15" s="57"/>
      <c r="V15" s="49"/>
      <c r="W15" s="57"/>
      <c r="X15" s="49">
        <v>3.88</v>
      </c>
      <c r="Y15" s="57">
        <v>60</v>
      </c>
      <c r="Z15" s="49"/>
      <c r="AA15" s="57"/>
      <c r="AB15" s="49">
        <v>3.92</v>
      </c>
      <c r="AC15" s="57">
        <v>65</v>
      </c>
      <c r="AD15" s="47">
        <f t="shared" si="0"/>
        <v>16.95</v>
      </c>
      <c r="AE15" s="57">
        <f t="shared" si="1"/>
        <v>212</v>
      </c>
    </row>
    <row r="16" spans="1:31" ht="21" customHeight="1" x14ac:dyDescent="0.25">
      <c r="A16" s="19">
        <v>14</v>
      </c>
      <c r="B16" s="8" t="s">
        <v>15</v>
      </c>
      <c r="C16" s="9"/>
      <c r="D16" s="11">
        <v>194069</v>
      </c>
      <c r="E16" s="15" t="s">
        <v>82</v>
      </c>
      <c r="F16" s="46">
        <v>43655.86</v>
      </c>
      <c r="G16" s="56">
        <v>497072</v>
      </c>
      <c r="H16" s="46">
        <v>59359.360000000001</v>
      </c>
      <c r="I16" s="56">
        <v>679232</v>
      </c>
      <c r="J16" s="49">
        <v>41607.839999999997</v>
      </c>
      <c r="K16" s="57">
        <v>477880</v>
      </c>
      <c r="L16" s="49">
        <v>27643.33</v>
      </c>
      <c r="M16" s="57">
        <v>319259</v>
      </c>
      <c r="N16" s="49"/>
      <c r="O16" s="57"/>
      <c r="P16" s="49"/>
      <c r="Q16" s="57"/>
      <c r="R16" s="49"/>
      <c r="S16" s="57"/>
      <c r="T16" s="49"/>
      <c r="U16" s="57"/>
      <c r="V16" s="49"/>
      <c r="W16" s="57"/>
      <c r="X16" s="49"/>
      <c r="Y16" s="57"/>
      <c r="Z16" s="49">
        <v>3109.6</v>
      </c>
      <c r="AA16" s="57">
        <v>47400</v>
      </c>
      <c r="AB16" s="49">
        <v>43267.98</v>
      </c>
      <c r="AC16" s="57">
        <v>661435</v>
      </c>
      <c r="AD16" s="47">
        <f t="shared" si="0"/>
        <v>218643.96999999997</v>
      </c>
      <c r="AE16" s="57">
        <f t="shared" si="1"/>
        <v>2682278</v>
      </c>
    </row>
    <row r="17" spans="1:31" ht="21" customHeight="1" x14ac:dyDescent="0.25">
      <c r="A17" s="19">
        <v>15</v>
      </c>
      <c r="B17" s="8" t="s">
        <v>47</v>
      </c>
      <c r="C17" s="9"/>
      <c r="D17" s="11"/>
      <c r="E17" s="15" t="s">
        <v>109</v>
      </c>
      <c r="F17" s="46"/>
      <c r="G17" s="56"/>
      <c r="H17" s="46"/>
      <c r="I17" s="56"/>
      <c r="J17" s="49">
        <v>14.56</v>
      </c>
      <c r="K17" s="57">
        <v>154</v>
      </c>
      <c r="L17" s="49"/>
      <c r="M17" s="57"/>
      <c r="N17" s="49"/>
      <c r="O17" s="57"/>
      <c r="P17" s="49"/>
      <c r="Q17" s="57"/>
      <c r="R17" s="49"/>
      <c r="S17" s="57"/>
      <c r="T17" s="49"/>
      <c r="U17" s="57"/>
      <c r="V17" s="49"/>
      <c r="W17" s="57"/>
      <c r="X17" s="49"/>
      <c r="Y17" s="57"/>
      <c r="Z17" s="49"/>
      <c r="AA17" s="57"/>
      <c r="AB17" s="49">
        <v>3.93</v>
      </c>
      <c r="AC17" s="57">
        <v>65</v>
      </c>
      <c r="AD17" s="47">
        <f t="shared" si="0"/>
        <v>18.490000000000002</v>
      </c>
      <c r="AE17" s="57">
        <f t="shared" si="1"/>
        <v>219</v>
      </c>
    </row>
    <row r="18" spans="1:31" ht="21" customHeight="1" x14ac:dyDescent="0.25">
      <c r="A18" s="19">
        <v>16</v>
      </c>
      <c r="B18" s="8" t="s">
        <v>16</v>
      </c>
      <c r="C18" s="9"/>
      <c r="D18" s="11"/>
      <c r="E18" s="15" t="s">
        <v>111</v>
      </c>
      <c r="F18" s="46"/>
      <c r="G18" s="56"/>
      <c r="H18" s="46"/>
      <c r="I18" s="56"/>
      <c r="J18" s="49"/>
      <c r="K18" s="57"/>
      <c r="L18" s="49"/>
      <c r="M18" s="57"/>
      <c r="N18" s="49"/>
      <c r="O18" s="57"/>
      <c r="P18" s="49"/>
      <c r="Q18" s="57"/>
      <c r="R18" s="49"/>
      <c r="S18" s="57"/>
      <c r="T18" s="49"/>
      <c r="U18" s="57"/>
      <c r="V18" s="49"/>
      <c r="W18" s="57"/>
      <c r="X18" s="49"/>
      <c r="Y18" s="57"/>
      <c r="Z18" s="49">
        <v>3.91</v>
      </c>
      <c r="AA18" s="57">
        <v>60</v>
      </c>
      <c r="AB18" s="49"/>
      <c r="AC18" s="57"/>
      <c r="AD18" s="47">
        <f t="shared" si="0"/>
        <v>3.91</v>
      </c>
      <c r="AE18" s="57">
        <f t="shared" si="1"/>
        <v>60</v>
      </c>
    </row>
    <row r="19" spans="1:31" ht="21" customHeight="1" x14ac:dyDescent="0.25">
      <c r="A19" s="19">
        <v>17</v>
      </c>
      <c r="B19" s="8" t="s">
        <v>17</v>
      </c>
      <c r="C19" s="9"/>
      <c r="D19" s="11">
        <v>898095</v>
      </c>
      <c r="E19" s="15" t="s">
        <v>93</v>
      </c>
      <c r="F19" s="46">
        <v>13257.97</v>
      </c>
      <c r="G19" s="56">
        <v>164939</v>
      </c>
      <c r="H19" s="46">
        <v>19901.77</v>
      </c>
      <c r="I19" s="56">
        <v>249431</v>
      </c>
      <c r="J19" s="49">
        <v>14325.9</v>
      </c>
      <c r="K19" s="57">
        <v>180781</v>
      </c>
      <c r="L19" s="49">
        <v>9297.1299999999992</v>
      </c>
      <c r="M19" s="57">
        <v>118521</v>
      </c>
      <c r="N19" s="49"/>
      <c r="O19" s="57"/>
      <c r="P19" s="49"/>
      <c r="Q19" s="57"/>
      <c r="R19" s="49"/>
      <c r="S19" s="57"/>
      <c r="T19" s="49"/>
      <c r="U19" s="57"/>
      <c r="V19" s="49"/>
      <c r="W19" s="57"/>
      <c r="X19" s="49"/>
      <c r="Y19" s="57"/>
      <c r="Z19" s="49">
        <v>4039.62</v>
      </c>
      <c r="AA19" s="57">
        <v>67545</v>
      </c>
      <c r="AB19" s="49">
        <v>13886.04</v>
      </c>
      <c r="AC19" s="57">
        <v>233435</v>
      </c>
      <c r="AD19" s="47">
        <f t="shared" si="0"/>
        <v>74708.430000000008</v>
      </c>
      <c r="AE19" s="57">
        <f t="shared" si="1"/>
        <v>1014652</v>
      </c>
    </row>
    <row r="20" spans="1:31" ht="21" customHeight="1" x14ac:dyDescent="0.25">
      <c r="A20" s="19">
        <v>18</v>
      </c>
      <c r="B20" s="8" t="s">
        <v>18</v>
      </c>
      <c r="C20" s="9">
        <v>810000023235</v>
      </c>
      <c r="D20" s="11">
        <v>898027</v>
      </c>
      <c r="E20" s="10" t="s">
        <v>101</v>
      </c>
      <c r="F20" s="46">
        <v>2964.93</v>
      </c>
      <c r="G20" s="56">
        <v>36886</v>
      </c>
      <c r="H20" s="46">
        <v>4106.88</v>
      </c>
      <c r="I20" s="56">
        <v>51472</v>
      </c>
      <c r="J20" s="49">
        <v>2699.51</v>
      </c>
      <c r="K20" s="57">
        <v>34066</v>
      </c>
      <c r="L20" s="49">
        <v>1699.12</v>
      </c>
      <c r="M20" s="57">
        <v>21661</v>
      </c>
      <c r="N20" s="49"/>
      <c r="O20" s="57"/>
      <c r="P20" s="49"/>
      <c r="Q20" s="57"/>
      <c r="R20" s="49"/>
      <c r="S20" s="57"/>
      <c r="T20" s="49"/>
      <c r="U20" s="57"/>
      <c r="V20" s="49"/>
      <c r="W20" s="57"/>
      <c r="X20" s="49">
        <v>6.52</v>
      </c>
      <c r="Y20" s="57">
        <v>98</v>
      </c>
      <c r="Z20" s="49">
        <v>292.08</v>
      </c>
      <c r="AA20" s="57">
        <v>4885</v>
      </c>
      <c r="AB20" s="49">
        <v>2850.74</v>
      </c>
      <c r="AC20" s="57">
        <v>47925</v>
      </c>
      <c r="AD20" s="47">
        <f t="shared" si="0"/>
        <v>14619.779999999999</v>
      </c>
      <c r="AE20" s="57">
        <f t="shared" si="1"/>
        <v>196993</v>
      </c>
    </row>
    <row r="21" spans="1:31" ht="21" customHeight="1" x14ac:dyDescent="0.25">
      <c r="A21" s="19">
        <v>19</v>
      </c>
      <c r="B21" s="8" t="s">
        <v>19</v>
      </c>
      <c r="C21" s="9"/>
      <c r="D21" s="11"/>
      <c r="E21" s="15" t="s">
        <v>87</v>
      </c>
      <c r="F21" s="46">
        <v>20604.8</v>
      </c>
      <c r="G21" s="56">
        <v>256339</v>
      </c>
      <c r="H21" s="46">
        <v>19141.23</v>
      </c>
      <c r="I21" s="56">
        <v>239899</v>
      </c>
      <c r="J21" s="49">
        <v>11956.12</v>
      </c>
      <c r="K21" s="57">
        <v>150877</v>
      </c>
      <c r="L21" s="49">
        <v>10882.89</v>
      </c>
      <c r="M21" s="57">
        <v>138736</v>
      </c>
      <c r="N21" s="49">
        <v>3452.53</v>
      </c>
      <c r="O21" s="57">
        <v>44393</v>
      </c>
      <c r="P21" s="49">
        <v>3624.27</v>
      </c>
      <c r="Q21" s="57">
        <v>46878</v>
      </c>
      <c r="R21" s="49">
        <v>2370.5100000000002</v>
      </c>
      <c r="S21" s="57">
        <v>30847</v>
      </c>
      <c r="T21" s="49">
        <v>2878.66</v>
      </c>
      <c r="U21" s="57">
        <v>40001</v>
      </c>
      <c r="V21" s="49">
        <v>2225.08</v>
      </c>
      <c r="W21" s="57">
        <v>36862</v>
      </c>
      <c r="X21" s="49">
        <v>3067.25</v>
      </c>
      <c r="Y21" s="57">
        <v>51061</v>
      </c>
      <c r="Z21" s="49">
        <v>3894.84</v>
      </c>
      <c r="AA21" s="57">
        <v>65125</v>
      </c>
      <c r="AB21" s="49">
        <v>14803.9</v>
      </c>
      <c r="AC21" s="58">
        <v>248865</v>
      </c>
      <c r="AD21" s="47">
        <f t="shared" si="0"/>
        <v>98902.080000000002</v>
      </c>
      <c r="AE21" s="58">
        <f t="shared" si="1"/>
        <v>1349883</v>
      </c>
    </row>
    <row r="22" spans="1:31" ht="21" customHeight="1" x14ac:dyDescent="0.25">
      <c r="A22" s="19">
        <v>20</v>
      </c>
      <c r="B22" s="8" t="s">
        <v>20</v>
      </c>
      <c r="C22" s="9"/>
      <c r="D22" s="11"/>
      <c r="E22" s="15" t="s">
        <v>122</v>
      </c>
      <c r="F22" s="46">
        <v>2629.4</v>
      </c>
      <c r="G22" s="56">
        <v>32711</v>
      </c>
      <c r="H22" s="46">
        <v>4137.84</v>
      </c>
      <c r="I22" s="56">
        <v>51860</v>
      </c>
      <c r="J22" s="49">
        <v>2797.36</v>
      </c>
      <c r="K22" s="57">
        <v>35301</v>
      </c>
      <c r="L22" s="49">
        <v>1218.99</v>
      </c>
      <c r="M22" s="57">
        <v>15540</v>
      </c>
      <c r="N22" s="49"/>
      <c r="O22" s="57"/>
      <c r="P22" s="49"/>
      <c r="Q22" s="57"/>
      <c r="R22" s="49"/>
      <c r="S22" s="57"/>
      <c r="T22" s="49"/>
      <c r="U22" s="57"/>
      <c r="V22" s="49"/>
      <c r="W22" s="57"/>
      <c r="X22" s="49"/>
      <c r="Y22" s="57"/>
      <c r="Z22" s="49"/>
      <c r="AA22" s="57"/>
      <c r="AB22" s="49">
        <v>2652.46</v>
      </c>
      <c r="AC22" s="57">
        <v>44590</v>
      </c>
      <c r="AD22" s="47">
        <f t="shared" si="0"/>
        <v>13436.05</v>
      </c>
      <c r="AE22" s="57">
        <f t="shared" si="1"/>
        <v>180002</v>
      </c>
    </row>
    <row r="23" spans="1:31" ht="21" customHeight="1" x14ac:dyDescent="0.25">
      <c r="A23" s="19">
        <v>21</v>
      </c>
      <c r="B23" s="8" t="s">
        <v>21</v>
      </c>
      <c r="C23" s="9"/>
      <c r="D23" s="11"/>
      <c r="E23" s="15" t="s">
        <v>123</v>
      </c>
      <c r="F23" s="46">
        <v>7932.33</v>
      </c>
      <c r="G23" s="56">
        <v>98684</v>
      </c>
      <c r="H23" s="46">
        <v>12381.23</v>
      </c>
      <c r="I23" s="56">
        <v>155175</v>
      </c>
      <c r="J23" s="49">
        <v>7045</v>
      </c>
      <c r="K23" s="57">
        <v>88902</v>
      </c>
      <c r="L23" s="49">
        <v>4263.8</v>
      </c>
      <c r="M23" s="57">
        <v>54355</v>
      </c>
      <c r="N23" s="49">
        <v>166.82</v>
      </c>
      <c r="O23" s="57">
        <v>2145</v>
      </c>
      <c r="P23" s="49">
        <v>135.25</v>
      </c>
      <c r="Q23" s="57">
        <v>1750</v>
      </c>
      <c r="R23" s="49">
        <v>198.62</v>
      </c>
      <c r="S23" s="57">
        <v>2585</v>
      </c>
      <c r="T23" s="49">
        <v>100.19</v>
      </c>
      <c r="U23" s="57">
        <v>1392</v>
      </c>
      <c r="V23" s="49">
        <v>49.99</v>
      </c>
      <c r="W23" s="57">
        <v>828</v>
      </c>
      <c r="X23" s="49">
        <v>94.8</v>
      </c>
      <c r="Y23" s="57">
        <v>1578</v>
      </c>
      <c r="Z23" s="49">
        <v>460.44</v>
      </c>
      <c r="AA23" s="57">
        <v>7700</v>
      </c>
      <c r="AB23" s="49">
        <v>6833.38</v>
      </c>
      <c r="AC23" s="57">
        <v>114875</v>
      </c>
      <c r="AD23" s="47">
        <f t="shared" si="0"/>
        <v>39661.85</v>
      </c>
      <c r="AE23" s="57">
        <f t="shared" si="1"/>
        <v>529969</v>
      </c>
    </row>
    <row r="24" spans="1:31" ht="21" customHeight="1" x14ac:dyDescent="0.25">
      <c r="A24" s="19">
        <v>22</v>
      </c>
      <c r="B24" s="8" t="s">
        <v>29</v>
      </c>
      <c r="C24" s="9"/>
      <c r="D24" s="11"/>
      <c r="E24" s="15" t="s">
        <v>94</v>
      </c>
      <c r="F24" s="46">
        <v>12669.8</v>
      </c>
      <c r="G24" s="56">
        <v>157621</v>
      </c>
      <c r="H24" s="46">
        <v>14831.09</v>
      </c>
      <c r="I24" s="56">
        <v>185880</v>
      </c>
      <c r="J24" s="49">
        <v>12646.41</v>
      </c>
      <c r="K24" s="57">
        <v>159588</v>
      </c>
      <c r="L24" s="49">
        <v>7316.61</v>
      </c>
      <c r="M24" s="57">
        <v>93272</v>
      </c>
      <c r="N24" s="49"/>
      <c r="O24" s="57"/>
      <c r="P24" s="49"/>
      <c r="Q24" s="57"/>
      <c r="R24" s="49"/>
      <c r="S24" s="57"/>
      <c r="T24" s="49"/>
      <c r="U24" s="57"/>
      <c r="V24" s="49"/>
      <c r="W24" s="57"/>
      <c r="X24" s="49">
        <v>6.49</v>
      </c>
      <c r="Y24" s="57">
        <v>108</v>
      </c>
      <c r="Z24" s="49">
        <v>20.87</v>
      </c>
      <c r="AA24" s="57">
        <v>350</v>
      </c>
      <c r="AB24" s="49">
        <v>6733.58</v>
      </c>
      <c r="AC24" s="57">
        <v>113195</v>
      </c>
      <c r="AD24" s="47">
        <f t="shared" si="0"/>
        <v>54224.850000000006</v>
      </c>
      <c r="AE24" s="57">
        <f t="shared" si="1"/>
        <v>710014</v>
      </c>
    </row>
    <row r="25" spans="1:31" ht="21" customHeight="1" x14ac:dyDescent="0.25">
      <c r="A25" s="19">
        <v>23</v>
      </c>
      <c r="B25" s="8" t="s">
        <v>22</v>
      </c>
      <c r="C25" s="9"/>
      <c r="D25" s="11"/>
      <c r="E25" s="15" t="s">
        <v>124</v>
      </c>
      <c r="F25" s="46">
        <v>5804.21</v>
      </c>
      <c r="G25" s="56">
        <v>72209</v>
      </c>
      <c r="H25" s="46">
        <v>7488.23</v>
      </c>
      <c r="I25" s="56">
        <v>93851</v>
      </c>
      <c r="J25" s="49">
        <v>5979.4</v>
      </c>
      <c r="K25" s="57">
        <v>75455</v>
      </c>
      <c r="L25" s="49">
        <v>3494.26</v>
      </c>
      <c r="M25" s="57">
        <v>44545</v>
      </c>
      <c r="N25" s="49"/>
      <c r="O25" s="57"/>
      <c r="P25" s="49"/>
      <c r="Q25" s="57"/>
      <c r="R25" s="49"/>
      <c r="S25" s="57"/>
      <c r="T25" s="49"/>
      <c r="U25" s="57"/>
      <c r="V25" s="49"/>
      <c r="W25" s="57"/>
      <c r="X25" s="49"/>
      <c r="Y25" s="57"/>
      <c r="Z25" s="49">
        <v>122.61</v>
      </c>
      <c r="AA25" s="57">
        <v>2050</v>
      </c>
      <c r="AB25" s="49">
        <v>5599.06</v>
      </c>
      <c r="AC25" s="57">
        <v>94125</v>
      </c>
      <c r="AD25" s="47">
        <f t="shared" si="0"/>
        <v>28487.769999999997</v>
      </c>
      <c r="AE25" s="57">
        <f t="shared" si="1"/>
        <v>382235</v>
      </c>
    </row>
    <row r="26" spans="1:31" ht="21" customHeight="1" x14ac:dyDescent="0.25">
      <c r="A26" s="19">
        <v>24</v>
      </c>
      <c r="B26" s="8" t="s">
        <v>23</v>
      </c>
      <c r="C26" s="9"/>
      <c r="D26" s="11"/>
      <c r="E26" s="15" t="s">
        <v>91</v>
      </c>
      <c r="F26" s="46">
        <v>7275.98</v>
      </c>
      <c r="G26" s="56">
        <v>90519</v>
      </c>
      <c r="H26" s="46">
        <v>9340.44</v>
      </c>
      <c r="I26" s="56">
        <v>117065</v>
      </c>
      <c r="J26" s="49">
        <v>7270.18</v>
      </c>
      <c r="K26" s="57">
        <v>91743</v>
      </c>
      <c r="L26" s="49">
        <v>5828.21</v>
      </c>
      <c r="M26" s="57">
        <v>74299</v>
      </c>
      <c r="N26" s="49">
        <v>4265.29</v>
      </c>
      <c r="O26" s="57">
        <v>54843</v>
      </c>
      <c r="P26" s="49">
        <v>2711.64</v>
      </c>
      <c r="Q26" s="57">
        <v>35074</v>
      </c>
      <c r="R26" s="49">
        <v>228.48</v>
      </c>
      <c r="S26" s="57">
        <v>2973</v>
      </c>
      <c r="T26" s="49">
        <v>232.5</v>
      </c>
      <c r="U26" s="57">
        <v>3231</v>
      </c>
      <c r="V26" s="49">
        <v>57.68</v>
      </c>
      <c r="W26" s="57">
        <v>956</v>
      </c>
      <c r="X26" s="49">
        <v>1308.97</v>
      </c>
      <c r="Y26" s="57">
        <v>21790</v>
      </c>
      <c r="Z26" s="49">
        <v>4201.37</v>
      </c>
      <c r="AA26" s="57">
        <v>70250</v>
      </c>
      <c r="AB26" s="49">
        <v>6767.72</v>
      </c>
      <c r="AC26" s="57">
        <v>113770</v>
      </c>
      <c r="AD26" s="47">
        <f t="shared" si="0"/>
        <v>49488.459999999992</v>
      </c>
      <c r="AE26" s="57">
        <f t="shared" si="1"/>
        <v>676513</v>
      </c>
    </row>
    <row r="27" spans="1:31" ht="21" customHeight="1" x14ac:dyDescent="0.25">
      <c r="A27" s="19">
        <v>25</v>
      </c>
      <c r="B27" s="8" t="s">
        <v>24</v>
      </c>
      <c r="C27" s="9"/>
      <c r="D27" s="11"/>
      <c r="E27" s="15" t="s">
        <v>125</v>
      </c>
      <c r="F27" s="46">
        <v>50.15</v>
      </c>
      <c r="G27" s="56">
        <v>600</v>
      </c>
      <c r="H27" s="46">
        <v>691.36</v>
      </c>
      <c r="I27" s="56">
        <v>8665</v>
      </c>
      <c r="J27" s="49"/>
      <c r="K27" s="57"/>
      <c r="L27" s="49">
        <v>32.520000000000003</v>
      </c>
      <c r="M27" s="57">
        <v>414</v>
      </c>
      <c r="N27" s="49">
        <v>39.85</v>
      </c>
      <c r="O27" s="57">
        <v>512</v>
      </c>
      <c r="P27" s="49"/>
      <c r="Q27" s="57"/>
      <c r="R27" s="49"/>
      <c r="S27" s="57"/>
      <c r="T27" s="49"/>
      <c r="U27" s="57"/>
      <c r="V27" s="49"/>
      <c r="W27" s="57"/>
      <c r="X27" s="49"/>
      <c r="Y27" s="57"/>
      <c r="Z27" s="49"/>
      <c r="AA27" s="57"/>
      <c r="AB27" s="49">
        <v>244.78</v>
      </c>
      <c r="AC27" s="57">
        <v>4115</v>
      </c>
      <c r="AD27" s="47">
        <f t="shared" si="0"/>
        <v>1058.6600000000001</v>
      </c>
      <c r="AE27" s="57">
        <f t="shared" si="1"/>
        <v>14306</v>
      </c>
    </row>
    <row r="28" spans="1:31" ht="21" customHeight="1" x14ac:dyDescent="0.25">
      <c r="A28" s="19">
        <v>26</v>
      </c>
      <c r="B28" s="8" t="s">
        <v>3</v>
      </c>
      <c r="C28" s="9">
        <v>810000023245</v>
      </c>
      <c r="D28" s="8"/>
      <c r="E28" s="10" t="s">
        <v>83</v>
      </c>
      <c r="F28" s="46">
        <v>17875.14</v>
      </c>
      <c r="G28" s="56">
        <v>22380</v>
      </c>
      <c r="H28" s="46">
        <v>22789.1</v>
      </c>
      <c r="I28" s="56">
        <v>285618</v>
      </c>
      <c r="J28" s="49">
        <v>23000.79</v>
      </c>
      <c r="K28" s="57">
        <v>290252</v>
      </c>
      <c r="L28" s="49">
        <v>14943.96</v>
      </c>
      <c r="M28" s="57">
        <v>190507</v>
      </c>
      <c r="N28" s="49"/>
      <c r="O28" s="57"/>
      <c r="P28" s="49"/>
      <c r="Q28" s="57"/>
      <c r="R28" s="49"/>
      <c r="S28" s="57"/>
      <c r="T28" s="49"/>
      <c r="U28" s="57"/>
      <c r="V28" s="49"/>
      <c r="W28" s="57"/>
      <c r="X28" s="49"/>
      <c r="Y28" s="57"/>
      <c r="Z28" s="49">
        <v>2741.78</v>
      </c>
      <c r="AA28" s="57">
        <v>45845</v>
      </c>
      <c r="AB28" s="49">
        <v>22102.11</v>
      </c>
      <c r="AC28" s="57">
        <v>371550</v>
      </c>
      <c r="AD28" s="47">
        <f t="shared" si="0"/>
        <v>103452.87999999999</v>
      </c>
      <c r="AE28" s="57">
        <f t="shared" si="1"/>
        <v>1206152</v>
      </c>
    </row>
    <row r="29" spans="1:31" ht="25.5" customHeight="1" x14ac:dyDescent="0.25">
      <c r="A29" s="19">
        <v>27</v>
      </c>
      <c r="B29" s="8" t="s">
        <v>25</v>
      </c>
      <c r="C29" s="8"/>
      <c r="D29" s="8"/>
      <c r="E29" s="26" t="s">
        <v>102</v>
      </c>
      <c r="F29" s="46">
        <v>1454.15</v>
      </c>
      <c r="G29" s="56">
        <v>18083</v>
      </c>
      <c r="H29" s="53">
        <v>2127.1</v>
      </c>
      <c r="I29" s="59">
        <v>26639</v>
      </c>
      <c r="J29" s="49">
        <v>1862.83</v>
      </c>
      <c r="K29" s="57">
        <v>23470</v>
      </c>
      <c r="L29" s="49">
        <v>1824.42</v>
      </c>
      <c r="M29" s="57">
        <v>23237</v>
      </c>
      <c r="N29" s="49"/>
      <c r="O29" s="57"/>
      <c r="P29" s="49"/>
      <c r="Q29" s="57"/>
      <c r="R29" s="49"/>
      <c r="S29" s="57"/>
      <c r="T29" s="49"/>
      <c r="U29" s="57"/>
      <c r="V29" s="49"/>
      <c r="W29" s="57"/>
      <c r="X29" s="49"/>
      <c r="Y29" s="57"/>
      <c r="Z29" s="49">
        <v>6.52</v>
      </c>
      <c r="AA29" s="57">
        <v>110</v>
      </c>
      <c r="AB29" s="49">
        <v>1535.23</v>
      </c>
      <c r="AC29" s="57">
        <v>25795</v>
      </c>
      <c r="AD29" s="47">
        <f t="shared" si="0"/>
        <v>8810.25</v>
      </c>
      <c r="AE29" s="57">
        <f t="shared" si="1"/>
        <v>117334</v>
      </c>
    </row>
    <row r="30" spans="1:31" ht="28.5" customHeight="1" x14ac:dyDescent="0.25">
      <c r="A30" s="19">
        <v>28</v>
      </c>
      <c r="B30" s="8" t="s">
        <v>50</v>
      </c>
      <c r="E30" s="10" t="s">
        <v>126</v>
      </c>
      <c r="F30" s="46">
        <v>111638.53</v>
      </c>
      <c r="G30" s="56">
        <v>1649729</v>
      </c>
      <c r="H30" s="46">
        <v>123864.51</v>
      </c>
      <c r="I30" s="56">
        <v>1837272</v>
      </c>
      <c r="J30" s="49">
        <v>109548.88</v>
      </c>
      <c r="K30" s="57">
        <v>1628479</v>
      </c>
      <c r="L30" s="49">
        <v>101115.65</v>
      </c>
      <c r="M30" s="57">
        <v>1510540</v>
      </c>
      <c r="N30" s="49">
        <v>37073.26</v>
      </c>
      <c r="O30" s="57">
        <v>555791</v>
      </c>
      <c r="P30" s="49">
        <v>22288.32</v>
      </c>
      <c r="Q30" s="57">
        <v>335000</v>
      </c>
      <c r="R30" s="49">
        <v>10393.290000000001</v>
      </c>
      <c r="S30" s="57">
        <v>156632</v>
      </c>
      <c r="T30" s="49">
        <v>6376.07</v>
      </c>
      <c r="U30" s="57">
        <v>96492</v>
      </c>
      <c r="V30" s="49">
        <v>8348.32</v>
      </c>
      <c r="W30" s="57">
        <v>126545</v>
      </c>
      <c r="X30" s="49">
        <v>10823.54</v>
      </c>
      <c r="Y30" s="57">
        <v>164616</v>
      </c>
      <c r="Z30" s="49">
        <v>48844.03</v>
      </c>
      <c r="AA30" s="57">
        <v>744240</v>
      </c>
      <c r="AB30" s="49">
        <v>92328.97</v>
      </c>
      <c r="AC30" s="57">
        <v>1410795</v>
      </c>
      <c r="AD30" s="47">
        <f t="shared" si="0"/>
        <v>682643.37000000011</v>
      </c>
      <c r="AE30" s="57">
        <f t="shared" si="1"/>
        <v>10216131</v>
      </c>
    </row>
    <row r="31" spans="1:31" ht="28.5" customHeight="1" x14ac:dyDescent="0.25">
      <c r="A31" s="19">
        <v>29</v>
      </c>
      <c r="B31" s="8" t="s">
        <v>27</v>
      </c>
      <c r="E31" s="10" t="s">
        <v>84</v>
      </c>
      <c r="F31" s="46">
        <v>20253.169999999998</v>
      </c>
      <c r="G31" s="56">
        <v>230487</v>
      </c>
      <c r="H31" s="46">
        <v>21392.98</v>
      </c>
      <c r="I31" s="56">
        <v>244645</v>
      </c>
      <c r="J31" s="49">
        <v>18911.47</v>
      </c>
      <c r="K31" s="57">
        <v>216881</v>
      </c>
      <c r="L31" s="49">
        <v>17925.3</v>
      </c>
      <c r="M31" s="57">
        <v>206888</v>
      </c>
      <c r="N31" s="49">
        <v>3115.67</v>
      </c>
      <c r="O31" s="57">
        <v>36124</v>
      </c>
      <c r="P31" s="49">
        <v>937.44</v>
      </c>
      <c r="Q31" s="57">
        <v>10906</v>
      </c>
      <c r="R31" s="49">
        <v>428.18</v>
      </c>
      <c r="S31" s="57">
        <v>4998</v>
      </c>
      <c r="T31" s="49">
        <v>27.11</v>
      </c>
      <c r="U31" s="57">
        <v>318</v>
      </c>
      <c r="V31" s="49"/>
      <c r="W31" s="57"/>
      <c r="X31" s="49">
        <v>583.65</v>
      </c>
      <c r="Y31" s="57">
        <v>8873</v>
      </c>
      <c r="Z31" s="49">
        <v>931.89</v>
      </c>
      <c r="AA31" s="57">
        <v>14200</v>
      </c>
      <c r="AB31" s="49">
        <v>20489.82</v>
      </c>
      <c r="AC31" s="57">
        <v>313085</v>
      </c>
      <c r="AD31" s="47">
        <f t="shared" si="0"/>
        <v>104996.68</v>
      </c>
      <c r="AE31" s="57">
        <f t="shared" si="1"/>
        <v>1287405</v>
      </c>
    </row>
    <row r="32" spans="1:31" ht="28.5" customHeight="1" x14ac:dyDescent="0.25">
      <c r="A32" s="19">
        <v>30</v>
      </c>
      <c r="B32" s="8" t="s">
        <v>46</v>
      </c>
      <c r="E32" s="10" t="s">
        <v>88</v>
      </c>
      <c r="F32" s="46">
        <v>11846.97</v>
      </c>
      <c r="G32" s="56">
        <v>144879</v>
      </c>
      <c r="H32" s="46">
        <v>18975.98</v>
      </c>
      <c r="I32" s="56">
        <v>237594</v>
      </c>
      <c r="J32" s="49">
        <v>14029.83</v>
      </c>
      <c r="K32" s="57">
        <v>176560</v>
      </c>
      <c r="L32" s="49">
        <v>13922.31</v>
      </c>
      <c r="M32" s="57">
        <v>177270</v>
      </c>
      <c r="N32" s="49">
        <v>1827.57</v>
      </c>
      <c r="O32" s="57">
        <v>23465</v>
      </c>
      <c r="P32" s="49"/>
      <c r="Q32" s="57"/>
      <c r="R32" s="49"/>
      <c r="S32" s="57"/>
      <c r="T32" s="49"/>
      <c r="U32" s="57"/>
      <c r="V32" s="49"/>
      <c r="W32" s="57"/>
      <c r="X32" s="49"/>
      <c r="Y32" s="57"/>
      <c r="Z32" s="49">
        <v>1281.6099999999999</v>
      </c>
      <c r="AA32" s="57">
        <v>21415</v>
      </c>
      <c r="AB32" s="49">
        <v>18193.97</v>
      </c>
      <c r="AC32" s="57">
        <v>305600</v>
      </c>
      <c r="AD32" s="47">
        <f t="shared" si="0"/>
        <v>80078.240000000005</v>
      </c>
      <c r="AE32" s="57">
        <f t="shared" si="1"/>
        <v>1086783</v>
      </c>
    </row>
    <row r="33" spans="2:31" ht="28.5" customHeight="1" x14ac:dyDescent="0.25">
      <c r="B33" s="18" t="s">
        <v>60</v>
      </c>
      <c r="E33" s="18" t="s">
        <v>92</v>
      </c>
      <c r="F33" s="21">
        <v>6956.27</v>
      </c>
      <c r="G33" s="56">
        <v>87227</v>
      </c>
      <c r="H33" s="18">
        <v>7418.24</v>
      </c>
      <c r="I33" s="56">
        <v>93722</v>
      </c>
      <c r="J33" s="18">
        <v>6674.53</v>
      </c>
      <c r="K33" s="56">
        <v>85164</v>
      </c>
      <c r="L33" s="18">
        <v>5630.69</v>
      </c>
      <c r="M33" s="56">
        <v>72430</v>
      </c>
      <c r="N33" s="18">
        <v>5925.88</v>
      </c>
      <c r="O33" s="56">
        <v>76669</v>
      </c>
      <c r="P33" s="47">
        <v>4598.6400000000003</v>
      </c>
      <c r="Q33" s="56">
        <v>60624</v>
      </c>
      <c r="R33" s="47">
        <v>3964.09</v>
      </c>
      <c r="S33" s="56">
        <v>57340</v>
      </c>
      <c r="T33" s="47">
        <v>3723.84</v>
      </c>
      <c r="U33" s="56">
        <v>61764</v>
      </c>
      <c r="V33" s="47">
        <v>4650.59</v>
      </c>
      <c r="W33" s="56">
        <v>77522</v>
      </c>
      <c r="X33" s="47">
        <v>5546.45</v>
      </c>
      <c r="Y33" s="56">
        <v>92875</v>
      </c>
      <c r="Z33" s="47">
        <v>6384.01</v>
      </c>
      <c r="AA33" s="56">
        <v>107425</v>
      </c>
      <c r="AB33" s="47">
        <v>7798.65</v>
      </c>
      <c r="AC33" s="56">
        <v>131890</v>
      </c>
      <c r="AD33" s="47">
        <f t="shared" si="0"/>
        <v>69271.88</v>
      </c>
      <c r="AE33" s="57">
        <f t="shared" si="1"/>
        <v>1004652</v>
      </c>
    </row>
    <row r="34" spans="2:31" ht="36.75" customHeight="1" x14ac:dyDescent="0.25">
      <c r="E34" s="27" t="s">
        <v>118</v>
      </c>
      <c r="F34" s="60">
        <f>SUM(F3:F33)</f>
        <v>413456.22999999992</v>
      </c>
      <c r="G34" s="56">
        <f t="shared" ref="G34:AC34" si="2">SUM(G3:G33)</f>
        <v>5081292</v>
      </c>
      <c r="H34" s="60">
        <f t="shared" si="2"/>
        <v>496715.25999999995</v>
      </c>
      <c r="I34" s="56">
        <f t="shared" si="2"/>
        <v>6364288</v>
      </c>
      <c r="J34" s="60">
        <f t="shared" si="2"/>
        <v>407710.94</v>
      </c>
      <c r="K34" s="56">
        <f t="shared" si="2"/>
        <v>5266423</v>
      </c>
      <c r="L34" s="60">
        <f t="shared" si="2"/>
        <v>309295.47999999992</v>
      </c>
      <c r="M34" s="56">
        <f t="shared" si="2"/>
        <v>4071906</v>
      </c>
      <c r="N34" s="60">
        <f t="shared" si="2"/>
        <v>56531.1</v>
      </c>
      <c r="O34" s="56">
        <f t="shared" si="2"/>
        <v>802425</v>
      </c>
      <c r="P34" s="60">
        <f t="shared" si="2"/>
        <v>34568.959999999999</v>
      </c>
      <c r="Q34" s="56">
        <f t="shared" si="2"/>
        <v>493769</v>
      </c>
      <c r="R34" s="60">
        <f t="shared" si="2"/>
        <v>17620.82</v>
      </c>
      <c r="S34" s="56">
        <f t="shared" si="2"/>
        <v>255864</v>
      </c>
      <c r="T34" s="60">
        <f t="shared" si="2"/>
        <v>13398.74</v>
      </c>
      <c r="U34" s="56">
        <f t="shared" si="2"/>
        <v>204041.47</v>
      </c>
      <c r="V34" s="60">
        <f t="shared" si="2"/>
        <v>15376.52</v>
      </c>
      <c r="W34" s="56">
        <f t="shared" si="2"/>
        <v>243456</v>
      </c>
      <c r="X34" s="60">
        <f t="shared" si="2"/>
        <v>21511.68</v>
      </c>
      <c r="Y34" s="56">
        <f t="shared" si="2"/>
        <v>342227</v>
      </c>
      <c r="Z34" s="60">
        <f t="shared" si="2"/>
        <v>91918.7</v>
      </c>
      <c r="AA34" s="56">
        <f t="shared" si="2"/>
        <v>1444505</v>
      </c>
      <c r="AB34" s="60">
        <f t="shared" si="2"/>
        <v>385377.70999999996</v>
      </c>
      <c r="AC34" s="56">
        <f t="shared" si="2"/>
        <v>6168045</v>
      </c>
      <c r="AD34" s="47">
        <f t="shared" si="0"/>
        <v>2263482.1399999997</v>
      </c>
      <c r="AE34" s="56">
        <f t="shared" si="1"/>
        <v>30738241.469999999</v>
      </c>
    </row>
    <row r="37" spans="2:31" x14ac:dyDescent="0.25">
      <c r="H37" s="21">
        <f>F33+H34+H33+J34+J33+L34+L33+N34+N33+P34-P30-N30-L30-J30-H30</f>
        <v>943536.72999999975</v>
      </c>
      <c r="I37" s="21">
        <f>H30+J30+L30+N30+P30</f>
        <v>393890.62000000005</v>
      </c>
    </row>
    <row r="41" spans="2:31" ht="26.25" customHeight="1" x14ac:dyDescent="0.25">
      <c r="B41" s="19" t="s">
        <v>26</v>
      </c>
      <c r="E41" s="23"/>
      <c r="F41" s="23" t="s">
        <v>31</v>
      </c>
      <c r="G41" s="32" t="s">
        <v>49</v>
      </c>
      <c r="H41" s="23" t="s">
        <v>32</v>
      </c>
      <c r="I41" s="32" t="s">
        <v>49</v>
      </c>
      <c r="J41" s="23" t="s">
        <v>33</v>
      </c>
      <c r="K41" s="32" t="s">
        <v>49</v>
      </c>
      <c r="L41" s="23" t="s">
        <v>34</v>
      </c>
      <c r="M41" s="32" t="s">
        <v>49</v>
      </c>
      <c r="N41" s="23" t="s">
        <v>35</v>
      </c>
      <c r="O41" s="32" t="s">
        <v>49</v>
      </c>
      <c r="P41" s="23" t="s">
        <v>36</v>
      </c>
      <c r="Q41" s="32" t="s">
        <v>49</v>
      </c>
      <c r="R41" s="23" t="s">
        <v>37</v>
      </c>
      <c r="S41" s="32" t="s">
        <v>49</v>
      </c>
      <c r="T41" s="23" t="s">
        <v>38</v>
      </c>
      <c r="U41" s="32" t="s">
        <v>49</v>
      </c>
      <c r="V41" s="23" t="s">
        <v>39</v>
      </c>
      <c r="W41" s="32" t="s">
        <v>49</v>
      </c>
      <c r="X41" s="23" t="s">
        <v>40</v>
      </c>
      <c r="Y41" s="32" t="s">
        <v>49</v>
      </c>
      <c r="Z41" s="23" t="s">
        <v>41</v>
      </c>
      <c r="AA41" s="32" t="s">
        <v>49</v>
      </c>
      <c r="AB41" s="23" t="s">
        <v>42</v>
      </c>
      <c r="AC41" s="32" t="s">
        <v>49</v>
      </c>
    </row>
    <row r="42" spans="2:31" ht="26.25" customHeight="1" x14ac:dyDescent="0.25">
      <c r="E42" s="24"/>
      <c r="F42" s="28">
        <v>47700</v>
      </c>
      <c r="G42" s="33">
        <v>34582</v>
      </c>
      <c r="H42" s="28">
        <v>41700</v>
      </c>
      <c r="I42" s="33">
        <v>30232.5</v>
      </c>
      <c r="J42" s="28">
        <v>52300</v>
      </c>
      <c r="K42" s="33">
        <v>68150</v>
      </c>
      <c r="L42" s="28"/>
      <c r="M42" s="33"/>
      <c r="N42" s="28"/>
      <c r="O42" s="33"/>
      <c r="P42" s="28"/>
      <c r="Q42" s="33"/>
      <c r="R42" s="28"/>
      <c r="S42" s="33"/>
      <c r="T42" s="28"/>
      <c r="U42" s="33"/>
      <c r="V42" s="28"/>
      <c r="W42" s="33"/>
      <c r="X42" s="28"/>
      <c r="Y42" s="33"/>
      <c r="Z42" s="28">
        <v>43300</v>
      </c>
      <c r="AA42" s="33">
        <v>31392.5</v>
      </c>
      <c r="AB42" s="28">
        <v>57700</v>
      </c>
      <c r="AC42" s="33">
        <v>41832.5</v>
      </c>
    </row>
    <row r="43" spans="2:31" ht="26.25" customHeight="1" x14ac:dyDescent="0.25">
      <c r="E43" s="24"/>
      <c r="F43" s="24"/>
      <c r="G43" s="34"/>
      <c r="H43" s="24"/>
      <c r="I43" s="34"/>
      <c r="J43" s="24"/>
      <c r="K43" s="34"/>
      <c r="L43" s="24"/>
      <c r="M43" s="34"/>
      <c r="N43" s="24"/>
      <c r="O43" s="34"/>
      <c r="P43" s="24"/>
      <c r="Q43" s="34"/>
      <c r="R43" s="24"/>
      <c r="S43" s="34"/>
      <c r="T43" s="24"/>
      <c r="U43" s="34"/>
      <c r="V43" s="24"/>
      <c r="W43" s="34"/>
      <c r="X43" s="24"/>
      <c r="Y43" s="34"/>
      <c r="Z43" s="24"/>
      <c r="AA43" s="34"/>
      <c r="AB43" s="24"/>
      <c r="AC43" s="34"/>
    </row>
    <row r="44" spans="2:31" ht="26.25" customHeight="1" x14ac:dyDescent="0.25">
      <c r="E44" s="23"/>
      <c r="F44" s="23"/>
      <c r="G44" s="32"/>
      <c r="H44" s="23"/>
      <c r="I44" s="32"/>
      <c r="J44" s="23"/>
      <c r="K44" s="32"/>
      <c r="L44" s="23"/>
      <c r="M44" s="32"/>
      <c r="N44" s="23"/>
      <c r="O44" s="32"/>
      <c r="P44" s="23"/>
      <c r="Q44" s="32"/>
      <c r="R44" s="23"/>
      <c r="S44" s="32"/>
      <c r="T44" s="23"/>
      <c r="U44" s="32"/>
      <c r="V44" s="23"/>
      <c r="W44" s="32"/>
      <c r="X44" s="23"/>
      <c r="Y44" s="32"/>
      <c r="Z44" s="23"/>
      <c r="AA44" s="32"/>
      <c r="AB44" s="30"/>
      <c r="AC44" s="32"/>
    </row>
    <row r="45" spans="2:31" ht="26.25" customHeight="1" x14ac:dyDescent="0.25">
      <c r="E45" s="24"/>
      <c r="F45" s="29"/>
      <c r="G45" s="33"/>
      <c r="H45" s="29"/>
      <c r="I45" s="33"/>
      <c r="J45" s="29"/>
      <c r="K45" s="33"/>
      <c r="L45" s="29"/>
      <c r="M45" s="33"/>
      <c r="N45" s="24"/>
      <c r="O45" s="33"/>
      <c r="P45" s="24"/>
      <c r="Q45" s="33"/>
      <c r="R45" s="24"/>
      <c r="S45" s="33"/>
      <c r="T45" s="24"/>
      <c r="U45" s="33"/>
      <c r="V45" s="24"/>
      <c r="W45" s="33"/>
      <c r="X45" s="24"/>
      <c r="Y45" s="33"/>
      <c r="Z45" s="24"/>
      <c r="AA45" s="33"/>
      <c r="AB45" s="24"/>
      <c r="AC45" s="33"/>
    </row>
    <row r="46" spans="2:31" ht="26.25" customHeight="1" x14ac:dyDescent="0.25">
      <c r="E46" s="24"/>
      <c r="F46" s="24"/>
      <c r="G46" s="34"/>
      <c r="H46" s="24"/>
      <c r="I46" s="34"/>
      <c r="J46" s="24"/>
      <c r="K46" s="34"/>
      <c r="L46" s="24"/>
      <c r="M46" s="34"/>
      <c r="N46" s="24"/>
      <c r="O46" s="34"/>
      <c r="P46" s="24"/>
      <c r="Q46" s="34"/>
      <c r="R46" s="24"/>
      <c r="S46" s="34"/>
      <c r="T46" s="24"/>
      <c r="U46" s="34"/>
      <c r="V46" s="24"/>
      <c r="W46" s="34"/>
      <c r="X46" s="24"/>
      <c r="Y46" s="34"/>
      <c r="Z46" s="24"/>
      <c r="AA46" s="34"/>
      <c r="AB46" s="24"/>
      <c r="AC46" s="34"/>
    </row>
  </sheetData>
  <mergeCells count="1">
    <mergeCell ref="A1:B1"/>
  </mergeCells>
  <phoneticPr fontId="14" type="noConversion"/>
  <pageMargins left="0.7" right="0.7" top="0.75" bottom="0.75" header="0.3" footer="0.3"/>
  <pageSetup paperSize="9" orientation="portrait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7EF014-61BD-4790-B30B-0A88C76CD9FF}">
  <dimension ref="A1:A31"/>
  <sheetViews>
    <sheetView workbookViewId="0">
      <selection sqref="A1:B31"/>
    </sheetView>
  </sheetViews>
  <sheetFormatPr defaultRowHeight="15" x14ac:dyDescent="0.25"/>
  <sheetData>
    <row r="1" spans="1:1" x14ac:dyDescent="0.25">
      <c r="A1" s="63" t="s">
        <v>81</v>
      </c>
    </row>
    <row r="2" spans="1:1" x14ac:dyDescent="0.25">
      <c r="A2" s="63" t="s">
        <v>82</v>
      </c>
    </row>
    <row r="3" spans="1:1" x14ac:dyDescent="0.25">
      <c r="A3" s="63" t="s">
        <v>83</v>
      </c>
    </row>
    <row r="4" spans="1:1" x14ac:dyDescent="0.25">
      <c r="A4" s="63" t="s">
        <v>84</v>
      </c>
    </row>
    <row r="5" spans="1:1" x14ac:dyDescent="0.25">
      <c r="A5" s="63" t="s">
        <v>85</v>
      </c>
    </row>
    <row r="6" spans="1:1" x14ac:dyDescent="0.25">
      <c r="A6" s="63" t="s">
        <v>86</v>
      </c>
    </row>
    <row r="7" spans="1:1" x14ac:dyDescent="0.25">
      <c r="A7" s="63" t="s">
        <v>87</v>
      </c>
    </row>
    <row r="8" spans="1:1" x14ac:dyDescent="0.25">
      <c r="A8" s="63" t="s">
        <v>88</v>
      </c>
    </row>
    <row r="9" spans="1:1" x14ac:dyDescent="0.25">
      <c r="A9" s="63" t="s">
        <v>89</v>
      </c>
    </row>
    <row r="10" spans="1:1" x14ac:dyDescent="0.25">
      <c r="A10" s="63" t="s">
        <v>90</v>
      </c>
    </row>
    <row r="11" spans="1:1" x14ac:dyDescent="0.25">
      <c r="A11" s="63" t="s">
        <v>91</v>
      </c>
    </row>
    <row r="12" spans="1:1" x14ac:dyDescent="0.25">
      <c r="A12" s="63" t="s">
        <v>92</v>
      </c>
    </row>
    <row r="13" spans="1:1" x14ac:dyDescent="0.25">
      <c r="A13" s="63" t="s">
        <v>93</v>
      </c>
    </row>
    <row r="14" spans="1:1" x14ac:dyDescent="0.25">
      <c r="A14" s="63" t="s">
        <v>94</v>
      </c>
    </row>
    <row r="15" spans="1:1" x14ac:dyDescent="0.25">
      <c r="A15" s="63" t="s">
        <v>95</v>
      </c>
    </row>
    <row r="16" spans="1:1" x14ac:dyDescent="0.25">
      <c r="A16" s="63" t="s">
        <v>96</v>
      </c>
    </row>
    <row r="17" spans="1:1" x14ac:dyDescent="0.25">
      <c r="A17" s="63" t="s">
        <v>97</v>
      </c>
    </row>
    <row r="18" spans="1:1" x14ac:dyDescent="0.25">
      <c r="A18" s="63" t="s">
        <v>98</v>
      </c>
    </row>
    <row r="19" spans="1:1" x14ac:dyDescent="0.25">
      <c r="A19" s="63" t="s">
        <v>99</v>
      </c>
    </row>
    <row r="20" spans="1:1" x14ac:dyDescent="0.25">
      <c r="A20" s="63" t="s">
        <v>100</v>
      </c>
    </row>
    <row r="21" spans="1:1" x14ac:dyDescent="0.25">
      <c r="A21" s="63" t="s">
        <v>101</v>
      </c>
    </row>
    <row r="22" spans="1:1" x14ac:dyDescent="0.25">
      <c r="A22" s="63" t="s">
        <v>102</v>
      </c>
    </row>
    <row r="23" spans="1:1" x14ac:dyDescent="0.25">
      <c r="A23" s="63" t="s">
        <v>103</v>
      </c>
    </row>
    <row r="24" spans="1:1" x14ac:dyDescent="0.25">
      <c r="A24" s="63" t="s">
        <v>104</v>
      </c>
    </row>
    <row r="25" spans="1:1" x14ac:dyDescent="0.25">
      <c r="A25" s="63" t="s">
        <v>105</v>
      </c>
    </row>
    <row r="26" spans="1:1" x14ac:dyDescent="0.25">
      <c r="A26" s="63" t="s">
        <v>106</v>
      </c>
    </row>
    <row r="27" spans="1:1" x14ac:dyDescent="0.25">
      <c r="A27" s="63" t="s">
        <v>107</v>
      </c>
    </row>
    <row r="28" spans="1:1" x14ac:dyDescent="0.25">
      <c r="A28" s="63" t="s">
        <v>108</v>
      </c>
    </row>
    <row r="29" spans="1:1" x14ac:dyDescent="0.25">
      <c r="A29" s="63" t="s">
        <v>109</v>
      </c>
    </row>
    <row r="30" spans="1:1" x14ac:dyDescent="0.25">
      <c r="A30" s="63" t="s">
        <v>110</v>
      </c>
    </row>
    <row r="31" spans="1:1" x14ac:dyDescent="0.25">
      <c r="A31" s="63" t="s">
        <v>111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5</vt:i4>
      </vt:variant>
    </vt:vector>
  </HeadingPairs>
  <TitlesOfParts>
    <vt:vector size="5" baseType="lpstr">
      <vt:lpstr>2024 - 2025</vt:lpstr>
      <vt:lpstr>2026</vt:lpstr>
      <vt:lpstr>2025</vt:lpstr>
      <vt:lpstr>2024</vt:lpstr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Halil SİNOPLUGİL</dc:creator>
  <cp:lastModifiedBy>halil sinoplugil</cp:lastModifiedBy>
  <dcterms:created xsi:type="dcterms:W3CDTF">2006-09-16T00:00:00Z</dcterms:created>
  <dcterms:modified xsi:type="dcterms:W3CDTF">2026-08-04T12:35:07Z</dcterms:modified>
</cp:coreProperties>
</file>